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setagaya.local\files\SEA01044\６年度\認可外保育施設担当\認証保育所\04_補助金\00_補助金様式集（最新・随時更新・ＨＰアップ用）\01_運営費\02_変更申請\区外\"/>
    </mc:Choice>
  </mc:AlternateContent>
  <xr:revisionPtr revIDLastSave="0" documentId="13_ncr:1_{2DFA4F7B-F5F7-4ED4-8B1C-8AB15E65E076}" xr6:coauthVersionLast="47" xr6:coauthVersionMax="47" xr10:uidLastSave="{00000000-0000-0000-0000-000000000000}"/>
  <bookViews>
    <workbookView xWindow="-110" yWindow="-110" windowWidth="19420" windowHeight="10420" tabRatio="921" activeTab="6" xr2:uid="{00000000-000D-0000-FFFF-FFFF00000000}"/>
  </bookViews>
  <sheets>
    <sheet name="変更申請書（区外）" sheetId="46" r:id="rId1"/>
    <sheet name="【別紙1】変更計画書" sheetId="47" r:id="rId2"/>
    <sheet name="①【区内園】運営費申請書第1号様式  " sheetId="21" state="hidden" r:id="rId3"/>
    <sheet name="【別紙2】受託児童数一覧" sheetId="37" r:id="rId4"/>
    <sheet name="【別紙3】事業計画書" sheetId="32" r:id="rId5"/>
    <sheet name="【別紙4】収支予算書" sheetId="33" r:id="rId6"/>
    <sheet name="【別紙5】チーム保育推進加算" sheetId="56" r:id="rId7"/>
    <sheet name="【記載例】変更申請書（区内）" sheetId="62" r:id="rId8"/>
    <sheet name="【記載例】【別紙1】変更計画書" sheetId="81" r:id="rId9"/>
    <sheet name="【記載例】【別紙2】受託児童数一覧" sheetId="82" r:id="rId10"/>
    <sheet name="【記載例】【別紙3】事業計画書" sheetId="65" r:id="rId11"/>
    <sheet name="【記載例】【別紙4】収支予算書" sheetId="66" r:id="rId12"/>
    <sheet name="【記載例】【別紙5】チーム保育推進加算" sheetId="83" r:id="rId13"/>
    <sheet name="単価表" sheetId="49" r:id="rId14"/>
  </sheets>
  <externalReferences>
    <externalReference r:id="rId15"/>
    <externalReference r:id="rId16"/>
  </externalReferences>
  <definedNames>
    <definedName name="_xlnm.Print_Area" localSheetId="8">【記載例】【別紙1】変更計画書!$A$1:$AD$35</definedName>
    <definedName name="_xlnm.Print_Area" localSheetId="9">【記載例】【別紙2】受託児童数一覧!$A$1:$J$35</definedName>
    <definedName name="_xlnm.Print_Area" localSheetId="10">【記載例】【別紙3】事業計画書!$A$1:$AO$33</definedName>
    <definedName name="_xlnm.Print_Area" localSheetId="11">【記載例】【別紙4】収支予算書!$A$1:$H$69</definedName>
    <definedName name="_xlnm.Print_Area" localSheetId="12">【記載例】【別紙5】チーム保育推進加算!$A$1:$Y$66</definedName>
    <definedName name="_xlnm.Print_Area" localSheetId="7">'【記載例】変更申請書（区内）'!$A$1:$AE$48</definedName>
    <definedName name="_xlnm.Print_Area" localSheetId="1">【別紙1】変更計画書!$A$1:$AD$35</definedName>
    <definedName name="_xlnm.Print_Area" localSheetId="3">【別紙2】受託児童数一覧!$A$1:$J$35</definedName>
    <definedName name="_xlnm.Print_Area" localSheetId="4">【別紙3】事業計画書!$A$1:$AO$33</definedName>
    <definedName name="_xlnm.Print_Area" localSheetId="5">【別紙4】収支予算書!$A$1:$H$69</definedName>
    <definedName name="_xlnm.Print_Area" localSheetId="6">【別紙5】チーム保育推進加算!$A$1:$Y$66</definedName>
    <definedName name="_xlnm.Print_Area" localSheetId="2">'①【区内園】運営費申請書第1号様式  '!$A$1:$AJ$82</definedName>
    <definedName name="_xlnm.Print_Area" localSheetId="0">'変更申請書（区外）'!$A$1:$AE$48</definedName>
    <definedName name="あり">#REF!</definedName>
    <definedName name="こども園">#REF!</definedName>
    <definedName name="なし">#REF!</definedName>
    <definedName name="引上率">[1]単価引上率!$B$2</definedName>
    <definedName name="研修保育所その他">'[2]定義（編集削除不可）'!$AM$2:$AM$8</definedName>
    <definedName name="有無">#REF!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N31" i="81" l="1"/>
  <c r="AO31" i="81"/>
  <c r="AP31" i="81"/>
  <c r="AQ31" i="81"/>
  <c r="AR31" i="81"/>
  <c r="AR30" i="81" s="1"/>
  <c r="AS31" i="81"/>
  <c r="AS30" i="81" s="1"/>
  <c r="AT31" i="81"/>
  <c r="AU31" i="81"/>
  <c r="AV31" i="81"/>
  <c r="AW31" i="81"/>
  <c r="AW30" i="81" s="1"/>
  <c r="AX31" i="81"/>
  <c r="AM31" i="81"/>
  <c r="AM30" i="81" s="1"/>
  <c r="R32" i="81"/>
  <c r="X2" i="83"/>
  <c r="V2" i="83"/>
  <c r="T2" i="83"/>
  <c r="S11" i="83"/>
  <c r="S9" i="83"/>
  <c r="S7" i="83"/>
  <c r="P41" i="83"/>
  <c r="O41" i="83"/>
  <c r="N41" i="83"/>
  <c r="M41" i="83"/>
  <c r="L41" i="83"/>
  <c r="K41" i="83"/>
  <c r="B36" i="83"/>
  <c r="N65" i="83"/>
  <c r="J41" i="83"/>
  <c r="I41" i="83"/>
  <c r="H41" i="83"/>
  <c r="G41" i="83"/>
  <c r="F41" i="83"/>
  <c r="E41" i="83"/>
  <c r="AX30" i="81"/>
  <c r="AV30" i="81"/>
  <c r="AU30" i="81"/>
  <c r="AT30" i="81"/>
  <c r="AQ30" i="81"/>
  <c r="AP30" i="81"/>
  <c r="AO30" i="81"/>
  <c r="AN30" i="81"/>
  <c r="P30" i="81"/>
  <c r="P28" i="81"/>
  <c r="P27" i="81"/>
  <c r="P22" i="81"/>
  <c r="P21" i="81"/>
  <c r="P20" i="81"/>
  <c r="P19" i="81"/>
  <c r="R28" i="81"/>
  <c r="R22" i="81"/>
  <c r="R21" i="81"/>
  <c r="R20" i="81"/>
  <c r="R19" i="81"/>
  <c r="F4" i="82"/>
  <c r="F36" i="82"/>
  <c r="C36" i="82"/>
  <c r="H33" i="82"/>
  <c r="G33" i="82"/>
  <c r="F33" i="82"/>
  <c r="E33" i="82"/>
  <c r="D33" i="82"/>
  <c r="C33" i="82"/>
  <c r="L31" i="82"/>
  <c r="K31" i="82"/>
  <c r="I31" i="82"/>
  <c r="L29" i="82"/>
  <c r="K29" i="82"/>
  <c r="I29" i="82"/>
  <c r="L27" i="82"/>
  <c r="K27" i="82"/>
  <c r="I27" i="82"/>
  <c r="L25" i="82"/>
  <c r="K25" i="82"/>
  <c r="I25" i="82"/>
  <c r="L23" i="82"/>
  <c r="K23" i="82"/>
  <c r="I23" i="82"/>
  <c r="L21" i="82"/>
  <c r="K21" i="82"/>
  <c r="I21" i="82"/>
  <c r="L19" i="82"/>
  <c r="K19" i="82"/>
  <c r="I19" i="82"/>
  <c r="L17" i="82"/>
  <c r="K17" i="82"/>
  <c r="I17" i="82"/>
  <c r="L15" i="82"/>
  <c r="K15" i="82"/>
  <c r="I15" i="82"/>
  <c r="L13" i="82"/>
  <c r="K13" i="82"/>
  <c r="I13" i="82"/>
  <c r="L11" i="82"/>
  <c r="H36" i="82" s="1"/>
  <c r="K11" i="82"/>
  <c r="I11" i="82"/>
  <c r="L9" i="82"/>
  <c r="K9" i="82"/>
  <c r="E36" i="82" s="1"/>
  <c r="I9" i="82"/>
  <c r="F36" i="83" l="1"/>
  <c r="M36" i="83" s="1"/>
  <c r="B31" i="83" s="1"/>
  <c r="D14" i="66" s="1"/>
  <c r="I33" i="82"/>
  <c r="I36" i="82"/>
  <c r="X4" i="81" l="1"/>
  <c r="J32" i="81"/>
  <c r="AY31" i="81"/>
  <c r="P32" i="81" s="1"/>
  <c r="AH31" i="81"/>
  <c r="J30" i="81" s="1"/>
  <c r="R30" i="81" s="1"/>
  <c r="AH30" i="81"/>
  <c r="J29" i="81"/>
  <c r="J28" i="81"/>
  <c r="U28" i="81" s="1"/>
  <c r="D11" i="66" s="1"/>
  <c r="J27" i="81"/>
  <c r="J22" i="81"/>
  <c r="U22" i="81" s="1"/>
  <c r="J21" i="81"/>
  <c r="U21" i="81" s="1"/>
  <c r="J20" i="81"/>
  <c r="U20" i="81" s="1"/>
  <c r="R27" i="81"/>
  <c r="J19" i="81"/>
  <c r="U19" i="81" s="1"/>
  <c r="H36" i="37"/>
  <c r="P22" i="47" s="1"/>
  <c r="E36" i="37"/>
  <c r="P20" i="47" s="1"/>
  <c r="L11" i="37"/>
  <c r="L13" i="37"/>
  <c r="L15" i="37"/>
  <c r="L17" i="37"/>
  <c r="L19" i="37"/>
  <c r="L21" i="37"/>
  <c r="L23" i="37"/>
  <c r="L25" i="37"/>
  <c r="L27" i="37"/>
  <c r="L29" i="37"/>
  <c r="L31" i="37"/>
  <c r="L9" i="37"/>
  <c r="K11" i="37"/>
  <c r="K13" i="37"/>
  <c r="K15" i="37"/>
  <c r="K17" i="37"/>
  <c r="K19" i="37"/>
  <c r="K21" i="37"/>
  <c r="K23" i="37"/>
  <c r="K25" i="37"/>
  <c r="K27" i="37"/>
  <c r="K29" i="37"/>
  <c r="K31" i="37"/>
  <c r="K9" i="37"/>
  <c r="J30" i="47"/>
  <c r="R30" i="47" s="1"/>
  <c r="P30" i="47"/>
  <c r="AI31" i="47"/>
  <c r="F36" i="37"/>
  <c r="P28" i="47" s="1"/>
  <c r="C36" i="37"/>
  <c r="P19" i="47" s="1"/>
  <c r="N65" i="56"/>
  <c r="J32" i="47"/>
  <c r="AY31" i="47"/>
  <c r="P32" i="47" s="1"/>
  <c r="AN31" i="47"/>
  <c r="AN30" i="47" s="1"/>
  <c r="AO31" i="47"/>
  <c r="AO30" i="47" s="1"/>
  <c r="AP31" i="47"/>
  <c r="AP30" i="47" s="1"/>
  <c r="AQ31" i="47"/>
  <c r="AQ30" i="47" s="1"/>
  <c r="AR31" i="47"/>
  <c r="AR30" i="47" s="1"/>
  <c r="AS31" i="47"/>
  <c r="AS30" i="47" s="1"/>
  <c r="AT31" i="47"/>
  <c r="AT30" i="47" s="1"/>
  <c r="AU31" i="47"/>
  <c r="AU30" i="47" s="1"/>
  <c r="AV31" i="47"/>
  <c r="AV30" i="47" s="1"/>
  <c r="AW31" i="47"/>
  <c r="AW30" i="47" s="1"/>
  <c r="AX31" i="47"/>
  <c r="AX30" i="47" s="1"/>
  <c r="AM31" i="47"/>
  <c r="AM30" i="47" s="1"/>
  <c r="P41" i="56"/>
  <c r="O41" i="56"/>
  <c r="N41" i="56"/>
  <c r="M41" i="56"/>
  <c r="L41" i="56"/>
  <c r="K41" i="56"/>
  <c r="J41" i="56"/>
  <c r="I41" i="56"/>
  <c r="H41" i="56"/>
  <c r="G41" i="56"/>
  <c r="D33" i="37"/>
  <c r="E33" i="37"/>
  <c r="F33" i="37"/>
  <c r="R21" i="47" s="1"/>
  <c r="G33" i="37"/>
  <c r="H33" i="37"/>
  <c r="C33" i="37"/>
  <c r="R19" i="47" s="1"/>
  <c r="I11" i="37"/>
  <c r="F41" i="56" s="1"/>
  <c r="I13" i="37"/>
  <c r="I15" i="37"/>
  <c r="I17" i="37"/>
  <c r="I19" i="37"/>
  <c r="I21" i="37"/>
  <c r="I23" i="37"/>
  <c r="I25" i="37"/>
  <c r="I27" i="37"/>
  <c r="I29" i="37"/>
  <c r="I31" i="37"/>
  <c r="I9" i="37"/>
  <c r="U27" i="81" l="1"/>
  <c r="D10" i="66" s="1"/>
  <c r="U23" i="81"/>
  <c r="AI31" i="81"/>
  <c r="AZ30" i="81"/>
  <c r="P29" i="81" s="1"/>
  <c r="AY30" i="81"/>
  <c r="R29" i="81" s="1"/>
  <c r="U29" i="81" s="1"/>
  <c r="D12" i="66" s="1"/>
  <c r="U30" i="81"/>
  <c r="D13" i="66" s="1"/>
  <c r="R20" i="47"/>
  <c r="P21" i="47"/>
  <c r="I36" i="37"/>
  <c r="P27" i="47" s="1"/>
  <c r="R28" i="47"/>
  <c r="AZ30" i="47"/>
  <c r="P29" i="47" s="1"/>
  <c r="I33" i="37"/>
  <c r="R22" i="47"/>
  <c r="AY30" i="47"/>
  <c r="R29" i="47" s="1"/>
  <c r="X2" i="56"/>
  <c r="V2" i="56"/>
  <c r="T2" i="56"/>
  <c r="D9" i="66" l="1"/>
  <c r="R27" i="47"/>
  <c r="S7" i="56"/>
  <c r="G4" i="33"/>
  <c r="AB4" i="32"/>
  <c r="F4" i="37"/>
  <c r="L26" i="65" l="1"/>
  <c r="J19" i="47" l="1"/>
  <c r="U19" i="47" s="1"/>
  <c r="U32" i="81" l="1"/>
  <c r="B36" i="56"/>
  <c r="G4" i="66"/>
  <c r="D8" i="66" l="1"/>
  <c r="U33" i="81"/>
  <c r="K12" i="81" s="1"/>
  <c r="J10" i="65"/>
  <c r="AB4" i="65"/>
  <c r="H64" i="66"/>
  <c r="G63" i="66"/>
  <c r="G58" i="66"/>
  <c r="L25" i="65" s="1"/>
  <c r="D46" i="66"/>
  <c r="G43" i="66"/>
  <c r="L24" i="65" s="1"/>
  <c r="D42" i="66"/>
  <c r="R33" i="65" s="1"/>
  <c r="G31" i="66"/>
  <c r="L23" i="65" s="1"/>
  <c r="L33" i="65" l="1"/>
  <c r="X33" i="65" s="1"/>
  <c r="G64" i="66"/>
  <c r="S11" i="56" l="1"/>
  <c r="S9" i="56"/>
  <c r="H64" i="33" l="1"/>
  <c r="AH31" i="47" l="1"/>
  <c r="AH30" i="47"/>
  <c r="U30" i="47" l="1"/>
  <c r="X4" i="47"/>
  <c r="J29" i="47" l="1"/>
  <c r="U29" i="47" s="1"/>
  <c r="J28" i="47"/>
  <c r="U28" i="47" s="1"/>
  <c r="J27" i="47"/>
  <c r="J22" i="47"/>
  <c r="U22" i="47" s="1"/>
  <c r="J21" i="47"/>
  <c r="U21" i="47" s="1"/>
  <c r="J20" i="47"/>
  <c r="U20" i="47" s="1"/>
  <c r="J10" i="32"/>
  <c r="G58" i="33" l="1"/>
  <c r="G63" i="33"/>
  <c r="G31" i="33"/>
  <c r="D13" i="33" l="1"/>
  <c r="K40" i="21" l="1"/>
  <c r="K41" i="21"/>
  <c r="K42" i="21"/>
  <c r="K43" i="21"/>
  <c r="K47" i="21"/>
  <c r="K48" i="21"/>
  <c r="K52" i="21"/>
  <c r="K56" i="21"/>
  <c r="R56" i="21"/>
  <c r="T56" i="21" s="1"/>
  <c r="K57" i="21"/>
  <c r="R57" i="21"/>
  <c r="T57" i="21"/>
  <c r="U61" i="21"/>
  <c r="AC61" i="21" s="1"/>
  <c r="K64" i="21"/>
  <c r="K65" i="21"/>
  <c r="T65" i="21"/>
  <c r="K66" i="21"/>
  <c r="T66" i="21"/>
  <c r="Z56" i="21" l="1"/>
  <c r="AO50" i="21" l="1"/>
  <c r="D42" i="33" l="1"/>
  <c r="AM49" i="21" l="1"/>
  <c r="T67" i="21" l="1"/>
  <c r="K67" i="21"/>
  <c r="AM50" i="21"/>
  <c r="AO60" i="21"/>
  <c r="AO49" i="21"/>
  <c r="G43" i="33" l="1"/>
  <c r="D46" i="33"/>
  <c r="G64" i="33" l="1"/>
  <c r="E41" i="56" l="1"/>
  <c r="F36" i="56" s="1"/>
  <c r="R32" i="47" s="1"/>
  <c r="U32" i="47" l="1"/>
  <c r="D14" i="33" s="1"/>
  <c r="R43" i="21"/>
  <c r="T43" i="21" s="1"/>
  <c r="R41" i="21"/>
  <c r="T41" i="21" s="1"/>
  <c r="R40" i="21"/>
  <c r="X54" i="21"/>
  <c r="R42" i="21" l="1"/>
  <c r="R47" i="21" s="1"/>
  <c r="T47" i="21" s="1"/>
  <c r="T40" i="21"/>
  <c r="D12" i="33" l="1"/>
  <c r="U23" i="47"/>
  <c r="D9" i="33" s="1"/>
  <c r="D11" i="33"/>
  <c r="U27" i="47"/>
  <c r="R48" i="21"/>
  <c r="T48" i="21" s="1"/>
  <c r="T42" i="21"/>
  <c r="Z40" i="21" s="1"/>
  <c r="R64" i="21"/>
  <c r="T64" i="21" s="1"/>
  <c r="Z64" i="21" s="1"/>
  <c r="X53" i="21"/>
  <c r="U53" i="21"/>
  <c r="B31" i="56" l="1"/>
  <c r="M36" i="56"/>
  <c r="U33" i="47"/>
  <c r="K12" i="47" s="1"/>
  <c r="D10" i="33" l="1"/>
  <c r="R52" i="21" l="1"/>
  <c r="T52" i="21" s="1"/>
  <c r="L26" i="32"/>
  <c r="L25" i="32"/>
  <c r="L24" i="32"/>
  <c r="R33" i="32"/>
  <c r="L23" i="32"/>
  <c r="L33" i="32" l="1"/>
  <c r="X33" i="32" s="1"/>
  <c r="U60" i="21" l="1"/>
  <c r="AC60" i="21" s="1"/>
  <c r="Z62" i="21" s="1"/>
  <c r="AM51" i="21" l="1"/>
  <c r="K49" i="21" s="1"/>
  <c r="R49" i="21" l="1"/>
  <c r="T49" i="21" s="1"/>
  <c r="Z47" i="21" s="1"/>
  <c r="M35" i="21" l="1"/>
  <c r="D8" i="33"/>
  <c r="D39" i="33" l="1"/>
  <c r="D64" i="33" s="1"/>
  <c r="G65" i="33" s="1"/>
  <c r="AD33" i="32"/>
  <c r="AJ33" i="32" s="1"/>
  <c r="D39" i="66" l="1"/>
  <c r="D64" i="66" s="1"/>
  <c r="G65" i="66" s="1"/>
  <c r="AD33" i="65"/>
  <c r="AJ33" i="6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tanaka040</author>
    <author>Hakamata101</author>
    <author>ito020</author>
    <author>Matsuhashi101</author>
  </authors>
  <commentList>
    <comment ref="M37" authorId="0" shapeId="0" xr:uid="{00000000-0006-0000-0000-000001000000}">
      <text>
        <r>
          <rPr>
            <sz val="9"/>
            <color indexed="81"/>
            <rFont val="ＭＳ Ｐゴシック"/>
            <family val="3"/>
            <charset val="128"/>
          </rPr>
          <t xml:space="preserve">定員を入力すると、自動的に基本単価が入力されますので必ず定員数を入れてください。
</t>
        </r>
      </text>
    </comment>
    <comment ref="K51" authorId="1" shapeId="0" xr:uid="{00000000-0006-0000-0000-000002000000}">
      <text>
        <r>
          <rPr>
            <sz val="9"/>
            <color indexed="81"/>
            <rFont val="MS P ゴシック"/>
            <family val="3"/>
            <charset val="128"/>
          </rPr>
          <t>加算を受ける場合はチェックを入れてください。</t>
        </r>
      </text>
    </comment>
    <comment ref="J55" authorId="2" shapeId="0" xr:uid="{00000000-0006-0000-0000-000004000000}">
      <text>
        <r>
          <rPr>
            <b/>
            <sz val="9"/>
            <color indexed="81"/>
            <rFont val="ＭＳ Ｐゴシック"/>
            <family val="3"/>
            <charset val="128"/>
          </rPr>
          <t>技能・経験に着目した加算を受ける施設は必ず入力して下さい。*3歳児加算を受けている場合は配置基準数算出が異なるので注意すること。
「令和６年度技能・経験に着目した加算賃金改善計画書（第5号様式別紙）」の「②の１年齢別職員数」を記入してください。</t>
        </r>
      </text>
    </comment>
    <comment ref="R64" authorId="3" shapeId="0" xr:uid="{08D06B72-227E-4BAC-89E8-A99B1DA94218}">
      <text>
        <r>
          <rPr>
            <b/>
            <sz val="9"/>
            <color indexed="81"/>
            <rFont val="MS P ゴシック"/>
            <family val="3"/>
            <charset val="128"/>
          </rPr>
          <t>Matsuhashi101:</t>
        </r>
        <r>
          <rPr>
            <sz val="9"/>
            <color indexed="81"/>
            <rFont val="MS P ゴシック"/>
            <family val="3"/>
            <charset val="128"/>
          </rPr>
          <t xml:space="preserve">
区外児童も含む</t>
        </r>
      </text>
    </comment>
  </commentList>
</comments>
</file>

<file path=xl/sharedStrings.xml><?xml version="1.0" encoding="utf-8"?>
<sst xmlns="http://schemas.openxmlformats.org/spreadsheetml/2006/main" count="903" uniqueCount="342">
  <si>
    <t>年</t>
    <rPh sb="0" eb="1">
      <t>ネン</t>
    </rPh>
    <phoneticPr fontId="5"/>
  </si>
  <si>
    <t>月</t>
    <rPh sb="0" eb="1">
      <t>ツキ</t>
    </rPh>
    <phoneticPr fontId="5"/>
  </si>
  <si>
    <t>日</t>
    <rPh sb="0" eb="1">
      <t>ニチ</t>
    </rPh>
    <phoneticPr fontId="5"/>
  </si>
  <si>
    <t>世田谷区長　　あて</t>
    <rPh sb="0" eb="3">
      <t>セタガヤ</t>
    </rPh>
    <rPh sb="3" eb="5">
      <t>クチョウ</t>
    </rPh>
    <phoneticPr fontId="5"/>
  </si>
  <si>
    <t>記</t>
    <rPh sb="0" eb="1">
      <t>キ</t>
    </rPh>
    <phoneticPr fontId="5"/>
  </si>
  <si>
    <t>円</t>
  </si>
  <si>
    <t>円</t>
    <rPh sb="0" eb="1">
      <t>エン</t>
    </rPh>
    <phoneticPr fontId="5"/>
  </si>
  <si>
    <t>算出基礎</t>
  </si>
  <si>
    <t>（基本額）</t>
  </si>
  <si>
    <t>４　補助金交付申請額及びその算出基礎</t>
    <phoneticPr fontId="5"/>
  </si>
  <si>
    <t>０歳児</t>
    <rPh sb="1" eb="3">
      <t>サイジ</t>
    </rPh>
    <phoneticPr fontId="5"/>
  </si>
  <si>
    <t>１～２歳児</t>
    <rPh sb="3" eb="4">
      <t>サイ</t>
    </rPh>
    <rPh sb="4" eb="5">
      <t>ジ</t>
    </rPh>
    <phoneticPr fontId="5"/>
  </si>
  <si>
    <t>３歳児</t>
    <rPh sb="1" eb="3">
      <t>サイジ</t>
    </rPh>
    <phoneticPr fontId="5"/>
  </si>
  <si>
    <t>４歳児以上</t>
    <rPh sb="1" eb="2">
      <t>サイ</t>
    </rPh>
    <rPh sb="2" eb="3">
      <t>ジ</t>
    </rPh>
    <rPh sb="3" eb="5">
      <t>イジョウ</t>
    </rPh>
    <phoneticPr fontId="5"/>
  </si>
  <si>
    <t>月</t>
  </si>
  <si>
    <t>人</t>
    <rPh sb="0" eb="1">
      <t>ニン</t>
    </rPh>
    <phoneticPr fontId="5"/>
  </si>
  <si>
    <t>項目　</t>
    <rPh sb="0" eb="2">
      <t>コウモク</t>
    </rPh>
    <phoneticPr fontId="5"/>
  </si>
  <si>
    <t>申　請　額</t>
    <rPh sb="0" eb="1">
      <t>サル</t>
    </rPh>
    <rPh sb="2" eb="3">
      <t>ショウ</t>
    </rPh>
    <rPh sb="4" eb="5">
      <t>ガク</t>
    </rPh>
    <phoneticPr fontId="5"/>
  </si>
  <si>
    <t>金　額</t>
    <rPh sb="0" eb="1">
      <t>キン</t>
    </rPh>
    <rPh sb="2" eb="3">
      <t>ガク</t>
    </rPh>
    <phoneticPr fontId="5"/>
  </si>
  <si>
    <t>人　数</t>
    <rPh sb="0" eb="1">
      <t>ヒト</t>
    </rPh>
    <rPh sb="2" eb="3">
      <t>カズ</t>
    </rPh>
    <phoneticPr fontId="5"/>
  </si>
  <si>
    <t>月　数</t>
    <rPh sb="0" eb="1">
      <t>ツキ</t>
    </rPh>
    <rPh sb="2" eb="3">
      <t>カズ</t>
    </rPh>
    <phoneticPr fontId="5"/>
  </si>
  <si>
    <t>（加算額）</t>
    <rPh sb="1" eb="3">
      <t>カサン</t>
    </rPh>
    <phoneticPr fontId="5"/>
  </si>
  <si>
    <t>加算単価</t>
    <rPh sb="0" eb="2">
      <t>カサン</t>
    </rPh>
    <rPh sb="2" eb="4">
      <t>タンカ</t>
    </rPh>
    <phoneticPr fontId="5"/>
  </si>
  <si>
    <t>　区分</t>
    <rPh sb="1" eb="3">
      <t>クブン</t>
    </rPh>
    <phoneticPr fontId="5"/>
  </si>
  <si>
    <t>２　補助事業の内容</t>
    <phoneticPr fontId="5"/>
  </si>
  <si>
    <t>５  添付書類</t>
    <phoneticPr fontId="5"/>
  </si>
  <si>
    <t>世田谷区認証保育所運営費補助金交付申請書</t>
    <phoneticPr fontId="5"/>
  </si>
  <si>
    <t>　　補助金交付申請額</t>
    <phoneticPr fontId="5"/>
  </si>
  <si>
    <t>第1号様式（第6条関係）</t>
    <rPh sb="0" eb="1">
      <t>ダイ</t>
    </rPh>
    <rPh sb="2" eb="3">
      <t>ゴウ</t>
    </rPh>
    <rPh sb="3" eb="5">
      <t>ヨウシキ</t>
    </rPh>
    <rPh sb="6" eb="7">
      <t>ダイ</t>
    </rPh>
    <rPh sb="8" eb="9">
      <t>ジョウ</t>
    </rPh>
    <rPh sb="9" eb="11">
      <t>カンケイ</t>
    </rPh>
    <phoneticPr fontId="5"/>
  </si>
  <si>
    <t>３　補助事業の配分
　　別紙補助事業計画書記載のとおり</t>
    <phoneticPr fontId="5"/>
  </si>
  <si>
    <t>（１）補助事業の名称</t>
    <rPh sb="3" eb="5">
      <t>ホジョ</t>
    </rPh>
    <rPh sb="5" eb="7">
      <t>ジギョウ</t>
    </rPh>
    <rPh sb="8" eb="10">
      <t>メイショウ</t>
    </rPh>
    <phoneticPr fontId="5"/>
  </si>
  <si>
    <t>（２）補助事業の実施場所ほか</t>
    <rPh sb="3" eb="5">
      <t>ホジョ</t>
    </rPh>
    <rPh sb="5" eb="7">
      <t>ジギョウ</t>
    </rPh>
    <rPh sb="8" eb="10">
      <t>ジッシ</t>
    </rPh>
    <rPh sb="10" eb="12">
      <t>バショ</t>
    </rPh>
    <phoneticPr fontId="5"/>
  </si>
  <si>
    <t>冷暖房費
（４月～３月まで）</t>
    <rPh sb="0" eb="3">
      <t>レイダンボウ</t>
    </rPh>
    <rPh sb="3" eb="4">
      <t>ヒ</t>
    </rPh>
    <rPh sb="7" eb="8">
      <t>ガツ</t>
    </rPh>
    <rPh sb="10" eb="11">
      <t>ガツ</t>
    </rPh>
    <phoneticPr fontId="5"/>
  </si>
  <si>
    <t>※減価償却費加算又は賃借料加算の当てはまる方に○をつけてください。</t>
    <rPh sb="1" eb="3">
      <t>ゲンカ</t>
    </rPh>
    <rPh sb="3" eb="5">
      <t>ショウキャク</t>
    </rPh>
    <rPh sb="5" eb="6">
      <t>ヒ</t>
    </rPh>
    <rPh sb="6" eb="8">
      <t>カサン</t>
    </rPh>
    <rPh sb="8" eb="9">
      <t>マタ</t>
    </rPh>
    <rPh sb="10" eb="12">
      <t>チンシャク</t>
    </rPh>
    <rPh sb="12" eb="13">
      <t>リョウ</t>
    </rPh>
    <rPh sb="13" eb="15">
      <t>カサン</t>
    </rPh>
    <rPh sb="16" eb="17">
      <t>ア</t>
    </rPh>
    <rPh sb="21" eb="22">
      <t>ホウ</t>
    </rPh>
    <phoneticPr fontId="5"/>
  </si>
  <si>
    <t>減価償却費加算</t>
    <rPh sb="0" eb="2">
      <t>ゲンカ</t>
    </rPh>
    <rPh sb="2" eb="4">
      <t>ショウキャク</t>
    </rPh>
    <rPh sb="4" eb="5">
      <t>ヒ</t>
    </rPh>
    <rPh sb="5" eb="7">
      <t>カサン</t>
    </rPh>
    <phoneticPr fontId="5"/>
  </si>
  <si>
    <t>賃借料加算</t>
    <rPh sb="0" eb="2">
      <t>チンシャク</t>
    </rPh>
    <rPh sb="2" eb="3">
      <t>リョウ</t>
    </rPh>
    <rPh sb="3" eb="5">
      <t>カサン</t>
    </rPh>
    <phoneticPr fontId="5"/>
  </si>
  <si>
    <t>定員</t>
    <rPh sb="0" eb="2">
      <t>テイイン</t>
    </rPh>
    <phoneticPr fontId="5"/>
  </si>
  <si>
    <t>0歳児</t>
    <rPh sb="1" eb="3">
      <t>サイジ</t>
    </rPh>
    <phoneticPr fontId="5"/>
  </si>
  <si>
    <t>1～2歳児</t>
    <rPh sb="3" eb="5">
      <t>サイジ</t>
    </rPh>
    <phoneticPr fontId="5"/>
  </si>
  <si>
    <t>3歳児</t>
    <rPh sb="1" eb="3">
      <t>サイジ</t>
    </rPh>
    <phoneticPr fontId="5"/>
  </si>
  <si>
    <t>4歳児以上</t>
    <rPh sb="1" eb="3">
      <t>サイジ</t>
    </rPh>
    <rPh sb="3" eb="5">
      <t>イジョウ</t>
    </rPh>
    <phoneticPr fontId="5"/>
  </si>
  <si>
    <t>単価</t>
    <rPh sb="0" eb="2">
      <t>タンカ</t>
    </rPh>
    <phoneticPr fontId="5"/>
  </si>
  <si>
    <t>技能・経験着目第3職層</t>
    <rPh sb="0" eb="2">
      <t>ギノウ</t>
    </rPh>
    <rPh sb="3" eb="5">
      <t>ケイケン</t>
    </rPh>
    <rPh sb="5" eb="7">
      <t>チャクモク</t>
    </rPh>
    <rPh sb="7" eb="8">
      <t>ダイ</t>
    </rPh>
    <rPh sb="9" eb="10">
      <t>ショク</t>
    </rPh>
    <rPh sb="10" eb="11">
      <t>ソウ</t>
    </rPh>
    <phoneticPr fontId="5"/>
  </si>
  <si>
    <t>技能・経験着目第4職層</t>
    <rPh sb="0" eb="2">
      <t>ギノウ</t>
    </rPh>
    <rPh sb="3" eb="5">
      <t>ケイケン</t>
    </rPh>
    <rPh sb="5" eb="7">
      <t>チャクモク</t>
    </rPh>
    <rPh sb="7" eb="8">
      <t>ダイ</t>
    </rPh>
    <rPh sb="9" eb="10">
      <t>ショク</t>
    </rPh>
    <rPh sb="10" eb="11">
      <t>ソウ</t>
    </rPh>
    <phoneticPr fontId="5"/>
  </si>
  <si>
    <t xml:space="preserve">   </t>
    <phoneticPr fontId="5"/>
  </si>
  <si>
    <t>３歳児配置改善加算</t>
    <rPh sb="1" eb="3">
      <t>サイジ</t>
    </rPh>
    <rPh sb="3" eb="5">
      <t>ハイチ</t>
    </rPh>
    <rPh sb="5" eb="7">
      <t>カイゼン</t>
    </rPh>
    <rPh sb="7" eb="9">
      <t>カサン</t>
    </rPh>
    <phoneticPr fontId="5"/>
  </si>
  <si>
    <t>～</t>
    <phoneticPr fontId="5"/>
  </si>
  <si>
    <t>３歳児配置加算</t>
    <rPh sb="1" eb="3">
      <t>サイジ</t>
    </rPh>
    <rPh sb="3" eb="5">
      <t>ハイチ</t>
    </rPh>
    <rPh sb="5" eb="7">
      <t>カサン</t>
    </rPh>
    <phoneticPr fontId="24"/>
  </si>
  <si>
    <t>技能経験加算</t>
    <rPh sb="0" eb="2">
      <t>ギノウ</t>
    </rPh>
    <rPh sb="2" eb="4">
      <t>ケイケン</t>
    </rPh>
    <rPh sb="4" eb="6">
      <t>カサン</t>
    </rPh>
    <phoneticPr fontId="24"/>
  </si>
  <si>
    <t>第3職層</t>
    <rPh sb="0" eb="1">
      <t>ダイ</t>
    </rPh>
    <rPh sb="2" eb="3">
      <t>ショク</t>
    </rPh>
    <rPh sb="3" eb="4">
      <t>ソウ</t>
    </rPh>
    <phoneticPr fontId="24"/>
  </si>
  <si>
    <t>第4職層</t>
    <rPh sb="0" eb="1">
      <t>ダイ</t>
    </rPh>
    <rPh sb="2" eb="3">
      <t>ショク</t>
    </rPh>
    <rPh sb="3" eb="4">
      <t>ソウ</t>
    </rPh>
    <phoneticPr fontId="24"/>
  </si>
  <si>
    <t>１歳児</t>
    <rPh sb="1" eb="3">
      <t>サイジ</t>
    </rPh>
    <phoneticPr fontId="5"/>
  </si>
  <si>
    <t>０歳児</t>
    <rPh sb="1" eb="3">
      <t>サイジ</t>
    </rPh>
    <phoneticPr fontId="5"/>
  </si>
  <si>
    <t>人</t>
    <rPh sb="0" eb="1">
      <t>ニン</t>
    </rPh>
    <phoneticPr fontId="5"/>
  </si>
  <si>
    <t>１歳児受入促進</t>
    <rPh sb="1" eb="3">
      <t>サイジ</t>
    </rPh>
    <rPh sb="3" eb="5">
      <t>ウケイレ</t>
    </rPh>
    <rPh sb="5" eb="7">
      <t>ソクシン</t>
    </rPh>
    <phoneticPr fontId="5"/>
  </si>
  <si>
    <t>冷暖房費</t>
    <rPh sb="0" eb="4">
      <t>レイダンボウヒ</t>
    </rPh>
    <phoneticPr fontId="5"/>
  </si>
  <si>
    <t>円</t>
    <phoneticPr fontId="5"/>
  </si>
  <si>
    <t>対象児童数(区外児含む)</t>
    <rPh sb="0" eb="2">
      <t>タイショウ</t>
    </rPh>
    <rPh sb="2" eb="4">
      <t>ジドウ</t>
    </rPh>
    <rPh sb="4" eb="5">
      <t>スウ</t>
    </rPh>
    <rPh sb="6" eb="8">
      <t>クガイ</t>
    </rPh>
    <rPh sb="8" eb="9">
      <t>ジ</t>
    </rPh>
    <rPh sb="9" eb="10">
      <t>フク</t>
    </rPh>
    <phoneticPr fontId="5"/>
  </si>
  <si>
    <t xml:space="preserve"> １歳児受入促進事業の開始を届出ます。</t>
    <rPh sb="2" eb="4">
      <t>サイジ</t>
    </rPh>
    <rPh sb="4" eb="6">
      <t>ウケイレ</t>
    </rPh>
    <rPh sb="6" eb="8">
      <t>ソクシン</t>
    </rPh>
    <rPh sb="8" eb="10">
      <t>ジギョウ</t>
    </rPh>
    <rPh sb="11" eb="13">
      <t>カイシ</t>
    </rPh>
    <rPh sb="14" eb="16">
      <t>トドケデ</t>
    </rPh>
    <phoneticPr fontId="5"/>
  </si>
  <si>
    <t>１歳児受入促進加算</t>
    <rPh sb="1" eb="3">
      <t>サイジ</t>
    </rPh>
    <rPh sb="3" eb="5">
      <t>ウケイレ</t>
    </rPh>
    <rPh sb="5" eb="7">
      <t>ソクシン</t>
    </rPh>
    <rPh sb="7" eb="9">
      <t>カサン</t>
    </rPh>
    <phoneticPr fontId="5"/>
  </si>
  <si>
    <t>計</t>
    <rPh sb="0" eb="1">
      <t>ケイ</t>
    </rPh>
    <phoneticPr fontId="5"/>
  </si>
  <si>
    <t>加算額算定職員数</t>
    <rPh sb="0" eb="3">
      <t>カサンガク</t>
    </rPh>
    <rPh sb="3" eb="5">
      <t>サンテイ</t>
    </rPh>
    <rPh sb="5" eb="7">
      <t>ショクイン</t>
    </rPh>
    <rPh sb="7" eb="8">
      <t>スウ</t>
    </rPh>
    <phoneticPr fontId="5"/>
  </si>
  <si>
    <t>（１）認証保育所毎月初日現在在籍児童名簿</t>
  </si>
  <si>
    <t>（２）児童の契約書写</t>
  </si>
  <si>
    <t>給食費</t>
    <rPh sb="0" eb="3">
      <t>キュウショクヒ</t>
    </rPh>
    <phoneticPr fontId="5"/>
  </si>
  <si>
    <t>令和</t>
    <rPh sb="0" eb="2">
      <t>レイ</t>
    </rPh>
    <phoneticPr fontId="5"/>
  </si>
  <si>
    <t>年度運営費補助事業計画書</t>
    <rPh sb="2" eb="4">
      <t>ウンエイ</t>
    </rPh>
    <rPh sb="4" eb="5">
      <t>ヒ</t>
    </rPh>
    <phoneticPr fontId="5"/>
  </si>
  <si>
    <t>施設の名称　　</t>
    <rPh sb="3" eb="5">
      <t>メイショウ</t>
    </rPh>
    <phoneticPr fontId="5"/>
  </si>
  <si>
    <t>１　補助事業の内容</t>
  </si>
  <si>
    <t>　（１）補助事業の名称</t>
    <phoneticPr fontId="5"/>
  </si>
  <si>
    <t>世田谷区認証保育所運営費補助事業</t>
    <rPh sb="9" eb="11">
      <t>ウンエイ</t>
    </rPh>
    <rPh sb="11" eb="12">
      <t>ヒ</t>
    </rPh>
    <rPh sb="12" eb="14">
      <t>ホジョ</t>
    </rPh>
    <phoneticPr fontId="5"/>
  </si>
  <si>
    <t>　（２）補助事業の実施場所　　</t>
  </si>
  <si>
    <t>　（３）補助事業の実施期間</t>
    <phoneticPr fontId="5"/>
  </si>
  <si>
    <t>年</t>
    <phoneticPr fontId="5"/>
  </si>
  <si>
    <t>月</t>
    <rPh sb="0" eb="1">
      <t>ガツ</t>
    </rPh>
    <phoneticPr fontId="5"/>
  </si>
  <si>
    <t>　（４）補助事業の考え方</t>
  </si>
  <si>
    <t>　　　</t>
  </si>
  <si>
    <t>２　所要経費の配分</t>
  </si>
  <si>
    <t>経費の項目</t>
  </si>
  <si>
    <t>①経費所要額</t>
  </si>
  <si>
    <t>②保育料収入</t>
  </si>
  <si>
    <t>③差引額（①－②）</t>
  </si>
  <si>
    <t>④補助対象額</t>
  </si>
  <si>
    <t>⑤補助金申請額</t>
  </si>
  <si>
    <t>人件費</t>
  </si>
  <si>
    <t>事業費</t>
    <rPh sb="0" eb="3">
      <t>ジギョウヒ</t>
    </rPh>
    <phoneticPr fontId="5"/>
  </si>
  <si>
    <t>事務費</t>
    <rPh sb="0" eb="3">
      <t>ジムヒ</t>
    </rPh>
    <phoneticPr fontId="5"/>
  </si>
  <si>
    <t>その他</t>
    <rPh sb="2" eb="3">
      <t>タ</t>
    </rPh>
    <phoneticPr fontId="5"/>
  </si>
  <si>
    <t>施設の名称</t>
    <rPh sb="0" eb="2">
      <t>シセツ</t>
    </rPh>
    <rPh sb="3" eb="5">
      <t>メイショウ</t>
    </rPh>
    <phoneticPr fontId="5"/>
  </si>
  <si>
    <t>１　  年度における収支の状況</t>
    <rPh sb="4" eb="6">
      <t>ネンド</t>
    </rPh>
    <rPh sb="10" eb="12">
      <t>シュウシ</t>
    </rPh>
    <rPh sb="13" eb="15">
      <t>ジョウキョウ</t>
    </rPh>
    <phoneticPr fontId="5"/>
  </si>
  <si>
    <t>収  入  関  係</t>
    <rPh sb="0" eb="1">
      <t>オサム</t>
    </rPh>
    <rPh sb="3" eb="4">
      <t>イ</t>
    </rPh>
    <rPh sb="6" eb="7">
      <t>セキ</t>
    </rPh>
    <rPh sb="9" eb="10">
      <t>カカリ</t>
    </rPh>
    <phoneticPr fontId="5"/>
  </si>
  <si>
    <t>項   目</t>
    <rPh sb="0" eb="1">
      <t>コウ</t>
    </rPh>
    <rPh sb="4" eb="5">
      <t>メ</t>
    </rPh>
    <phoneticPr fontId="5"/>
  </si>
  <si>
    <t>金　額（円）</t>
    <rPh sb="0" eb="1">
      <t>キン</t>
    </rPh>
    <rPh sb="2" eb="3">
      <t>ガク</t>
    </rPh>
    <rPh sb="4" eb="5">
      <t>エン</t>
    </rPh>
    <phoneticPr fontId="5"/>
  </si>
  <si>
    <t>支出金額のうち
世田谷区運営費補助金充当額
               (円)</t>
    <rPh sb="0" eb="2">
      <t>シシュツ</t>
    </rPh>
    <rPh sb="2" eb="4">
      <t>キンガク</t>
    </rPh>
    <rPh sb="8" eb="12">
      <t>セタガヤク</t>
    </rPh>
    <rPh sb="12" eb="15">
      <t>ウンエイヒ</t>
    </rPh>
    <rPh sb="15" eb="18">
      <t>ホジョ</t>
    </rPh>
    <rPh sb="18" eb="20">
      <t>ジュウトウ</t>
    </rPh>
    <rPh sb="20" eb="21">
      <t>ガク</t>
    </rPh>
    <rPh sb="38" eb="39">
      <t>エン</t>
    </rPh>
    <phoneticPr fontId="5"/>
  </si>
  <si>
    <t>補助金収入</t>
    <rPh sb="0" eb="3">
      <t>ホジョキン</t>
    </rPh>
    <rPh sb="3" eb="5">
      <t>シュウニュウ</t>
    </rPh>
    <phoneticPr fontId="5"/>
  </si>
  <si>
    <t>世田谷区運営費補助</t>
    <rPh sb="0" eb="4">
      <t>セタガヤク</t>
    </rPh>
    <rPh sb="4" eb="7">
      <t>ウンエイヒ</t>
    </rPh>
    <rPh sb="7" eb="9">
      <t>ホジョ</t>
    </rPh>
    <phoneticPr fontId="5"/>
  </si>
  <si>
    <t>人件費</t>
    <rPh sb="0" eb="3">
      <t>ジンケンヒ</t>
    </rPh>
    <phoneticPr fontId="5"/>
  </si>
  <si>
    <t>常勤職員給与</t>
    <rPh sb="0" eb="2">
      <t>ジョウキン</t>
    </rPh>
    <rPh sb="2" eb="4">
      <t>ショクイン</t>
    </rPh>
    <rPh sb="4" eb="6">
      <t>キュウヨ</t>
    </rPh>
    <phoneticPr fontId="5"/>
  </si>
  <si>
    <t>基本額</t>
    <rPh sb="0" eb="2">
      <t>キホン</t>
    </rPh>
    <rPh sb="2" eb="3">
      <t>ガク</t>
    </rPh>
    <phoneticPr fontId="5"/>
  </si>
  <si>
    <t>常勤職員賞与</t>
    <rPh sb="0" eb="2">
      <t>ジョウキン</t>
    </rPh>
    <rPh sb="2" eb="4">
      <t>ショクイン</t>
    </rPh>
    <rPh sb="4" eb="6">
      <t>ショウヨ</t>
    </rPh>
    <phoneticPr fontId="5"/>
  </si>
  <si>
    <t>加算額</t>
    <rPh sb="0" eb="3">
      <t>カサンガク</t>
    </rPh>
    <phoneticPr fontId="5"/>
  </si>
  <si>
    <t>冷暖房費</t>
    <rPh sb="0" eb="3">
      <t>レイダンボウ</t>
    </rPh>
    <rPh sb="3" eb="4">
      <t>ヒ</t>
    </rPh>
    <phoneticPr fontId="5"/>
  </si>
  <si>
    <t>非常勤職員給与</t>
    <rPh sb="0" eb="3">
      <t>ヒジョウキン</t>
    </rPh>
    <rPh sb="3" eb="5">
      <t>ショクイン</t>
    </rPh>
    <rPh sb="5" eb="7">
      <t>キュウヨ</t>
    </rPh>
    <phoneticPr fontId="5"/>
  </si>
  <si>
    <t>派遣職員費</t>
    <rPh sb="0" eb="4">
      <t>ハケ</t>
    </rPh>
    <rPh sb="4" eb="5">
      <t>ヒ</t>
    </rPh>
    <phoneticPr fontId="5"/>
  </si>
  <si>
    <t>退職金給付</t>
    <rPh sb="0" eb="3">
      <t>タイショクキン</t>
    </rPh>
    <rPh sb="3" eb="5">
      <t>キュウフ</t>
    </rPh>
    <phoneticPr fontId="5"/>
  </si>
  <si>
    <t>法定福利費</t>
    <rPh sb="0" eb="2">
      <t>ホウテイ</t>
    </rPh>
    <rPh sb="2" eb="5">
      <t>フクリヒ</t>
    </rPh>
    <phoneticPr fontId="5"/>
  </si>
  <si>
    <t>その他人件費</t>
    <rPh sb="2" eb="3">
      <t>タ</t>
    </rPh>
    <rPh sb="3" eb="6">
      <t>ジンケンヒ</t>
    </rPh>
    <phoneticPr fontId="5"/>
  </si>
  <si>
    <t>運営費補助(世田谷区以外)</t>
    <rPh sb="0" eb="3">
      <t>ウンエイヒ</t>
    </rPh>
    <rPh sb="3" eb="5">
      <t>ホジョ</t>
    </rPh>
    <rPh sb="6" eb="10">
      <t>セタガヤク</t>
    </rPh>
    <rPh sb="10" eb="12">
      <t>イガイ</t>
    </rPh>
    <phoneticPr fontId="5"/>
  </si>
  <si>
    <t>計⑤</t>
    <rPh sb="0" eb="1">
      <t>ケイ</t>
    </rPh>
    <phoneticPr fontId="5"/>
  </si>
  <si>
    <t>保健衛生費</t>
    <rPh sb="0" eb="2">
      <t>ホケン</t>
    </rPh>
    <rPh sb="2" eb="4">
      <t>エイセイ</t>
    </rPh>
    <rPh sb="4" eb="5">
      <t>ヒ</t>
    </rPh>
    <phoneticPr fontId="5"/>
  </si>
  <si>
    <t>保育材料費</t>
    <rPh sb="0" eb="2">
      <t>ホイク</t>
    </rPh>
    <rPh sb="2" eb="5">
      <t>ザイリョウヒ</t>
    </rPh>
    <phoneticPr fontId="5"/>
  </si>
  <si>
    <t>水道光熱費</t>
    <rPh sb="0" eb="2">
      <t>スイドウ</t>
    </rPh>
    <rPh sb="2" eb="5">
      <t>コウネツヒ</t>
    </rPh>
    <phoneticPr fontId="5"/>
  </si>
  <si>
    <t>消耗品費</t>
    <rPh sb="0" eb="2">
      <t>ショウモウ</t>
    </rPh>
    <rPh sb="2" eb="3">
      <t>ヒン</t>
    </rPh>
    <rPh sb="3" eb="4">
      <t>ヒ</t>
    </rPh>
    <phoneticPr fontId="5"/>
  </si>
  <si>
    <t>備品費</t>
    <rPh sb="0" eb="2">
      <t>ビヒン</t>
    </rPh>
    <rPh sb="2" eb="3">
      <t>ヒ</t>
    </rPh>
    <phoneticPr fontId="5"/>
  </si>
  <si>
    <t>計①</t>
    <rPh sb="0" eb="1">
      <t>ケイ</t>
    </rPh>
    <phoneticPr fontId="5"/>
  </si>
  <si>
    <t>保育料等</t>
    <rPh sb="0" eb="3">
      <t>ホイクリョウ</t>
    </rPh>
    <rPh sb="3" eb="4">
      <t>トウ</t>
    </rPh>
    <phoneticPr fontId="5"/>
  </si>
  <si>
    <t>利用料収入</t>
    <rPh sb="0" eb="5">
      <t>リヨウ</t>
    </rPh>
    <phoneticPr fontId="5"/>
  </si>
  <si>
    <t>その他保護者負担金</t>
    <rPh sb="2" eb="3">
      <t>タ</t>
    </rPh>
    <rPh sb="3" eb="6">
      <t>ホゴ</t>
    </rPh>
    <rPh sb="6" eb="9">
      <t>フタンキン</t>
    </rPh>
    <phoneticPr fontId="5"/>
  </si>
  <si>
    <t>計②</t>
    <rPh sb="0" eb="1">
      <t>ケイ</t>
    </rPh>
    <phoneticPr fontId="5"/>
  </si>
  <si>
    <t>寄付金</t>
    <rPh sb="0" eb="3">
      <t>キフキン</t>
    </rPh>
    <phoneticPr fontId="5"/>
  </si>
  <si>
    <t>計⑥</t>
    <rPh sb="0" eb="1">
      <t>ケイ</t>
    </rPh>
    <phoneticPr fontId="5"/>
  </si>
  <si>
    <t>雑収入</t>
    <rPh sb="0" eb="1">
      <t>ザツ</t>
    </rPh>
    <rPh sb="1" eb="3">
      <t>シュウ</t>
    </rPh>
    <phoneticPr fontId="5"/>
  </si>
  <si>
    <t>福利厚生費</t>
    <rPh sb="0" eb="2">
      <t>フクリ</t>
    </rPh>
    <rPh sb="2" eb="4">
      <t>コウセイ</t>
    </rPh>
    <rPh sb="4" eb="5">
      <t>ヒ</t>
    </rPh>
    <phoneticPr fontId="5"/>
  </si>
  <si>
    <t>その他収入</t>
    <rPh sb="2" eb="3">
      <t>タ</t>
    </rPh>
    <rPh sb="3" eb="5">
      <t>シュウニュウ</t>
    </rPh>
    <phoneticPr fontId="5"/>
  </si>
  <si>
    <t>旅費交通費</t>
    <rPh sb="0" eb="2">
      <t>リョヒ</t>
    </rPh>
    <rPh sb="2" eb="5">
      <t>コウツウヒ</t>
    </rPh>
    <phoneticPr fontId="5"/>
  </si>
  <si>
    <t>計③</t>
    <rPh sb="0" eb="1">
      <t>ケイ</t>
    </rPh>
    <phoneticPr fontId="5"/>
  </si>
  <si>
    <t>研修研究費</t>
    <rPh sb="0" eb="2">
      <t>ケンシュウ</t>
    </rPh>
    <rPh sb="2" eb="5">
      <t>ケンキュウヒ</t>
    </rPh>
    <phoneticPr fontId="5"/>
  </si>
  <si>
    <t>事務消耗品費</t>
    <rPh sb="0" eb="5">
      <t>ジムショウモウヒン</t>
    </rPh>
    <rPh sb="5" eb="6">
      <t>ヒ</t>
    </rPh>
    <phoneticPr fontId="5"/>
  </si>
  <si>
    <t>印刷製本費</t>
    <rPh sb="0" eb="4">
      <t>インサツセイホン</t>
    </rPh>
    <rPh sb="4" eb="5">
      <t>ヒ</t>
    </rPh>
    <phoneticPr fontId="5"/>
  </si>
  <si>
    <t>修繕費</t>
    <rPh sb="0" eb="3">
      <t>シュウゼンヒ</t>
    </rPh>
    <phoneticPr fontId="5"/>
  </si>
  <si>
    <t>通信運搬費</t>
    <rPh sb="0" eb="2">
      <t>ツウシン</t>
    </rPh>
    <rPh sb="2" eb="5">
      <t>ウンパンヒ</t>
    </rPh>
    <phoneticPr fontId="5"/>
  </si>
  <si>
    <t>広告費</t>
    <rPh sb="0" eb="3">
      <t>コウコクヒ</t>
    </rPh>
    <phoneticPr fontId="5"/>
  </si>
  <si>
    <t>業務委託費</t>
    <rPh sb="0" eb="2">
      <t>ギョウム</t>
    </rPh>
    <rPh sb="2" eb="4">
      <t>イタク</t>
    </rPh>
    <rPh sb="4" eb="5">
      <t>ヒ</t>
    </rPh>
    <phoneticPr fontId="5"/>
  </si>
  <si>
    <t>賃借料</t>
    <rPh sb="0" eb="3">
      <t>チンシャクリョウ</t>
    </rPh>
    <phoneticPr fontId="5"/>
  </si>
  <si>
    <t>土地建物賃借料</t>
    <rPh sb="0" eb="2">
      <t>トチ</t>
    </rPh>
    <rPh sb="2" eb="4">
      <t>タテモノ</t>
    </rPh>
    <rPh sb="4" eb="7">
      <t>チンシャク</t>
    </rPh>
    <phoneticPr fontId="5"/>
  </si>
  <si>
    <t>租税公課</t>
    <rPh sb="0" eb="2">
      <t>ソゼイ</t>
    </rPh>
    <rPh sb="2" eb="4">
      <t>コウカ</t>
    </rPh>
    <phoneticPr fontId="5"/>
  </si>
  <si>
    <t>計⑦</t>
    <rPh sb="0" eb="1">
      <t>ケイ</t>
    </rPh>
    <phoneticPr fontId="5"/>
  </si>
  <si>
    <t>その他支出(下記に項目追加)</t>
    <rPh sb="2" eb="3">
      <t>タ</t>
    </rPh>
    <rPh sb="3" eb="5">
      <t>シシュツ</t>
    </rPh>
    <rPh sb="6" eb="8">
      <t>カキ</t>
    </rPh>
    <rPh sb="9" eb="11">
      <t>コウモク</t>
    </rPh>
    <rPh sb="11" eb="13">
      <t>ツイカ</t>
    </rPh>
    <phoneticPr fontId="5"/>
  </si>
  <si>
    <t>次年度繰越</t>
    <rPh sb="0" eb="3">
      <t>ジネンド</t>
    </rPh>
    <rPh sb="3" eb="5">
      <t>クリコシ</t>
    </rPh>
    <phoneticPr fontId="5"/>
  </si>
  <si>
    <t>前年度繰越金④</t>
    <rPh sb="0" eb="3">
      <t>ゼンネンド</t>
    </rPh>
    <rPh sb="3" eb="5">
      <t>クリコシ</t>
    </rPh>
    <rPh sb="5" eb="6">
      <t>キン</t>
    </rPh>
    <phoneticPr fontId="5"/>
  </si>
  <si>
    <t>計⑧</t>
    <rPh sb="0" eb="1">
      <t>ケイ</t>
    </rPh>
    <phoneticPr fontId="5"/>
  </si>
  <si>
    <t>A　収入合計（①＋②＋③＋④）</t>
    <rPh sb="2" eb="4">
      <t>シュウニュウ</t>
    </rPh>
    <rPh sb="4" eb="6">
      <t>ゴウケイ</t>
    </rPh>
    <phoneticPr fontId="5"/>
  </si>
  <si>
    <t>B 支出合計（⑤＋⑥＋⑦＋⑧）</t>
    <rPh sb="2" eb="4">
      <t>シシュツ</t>
    </rPh>
    <rPh sb="4" eb="6">
      <t>ゴウケイ</t>
    </rPh>
    <phoneticPr fontId="5"/>
  </si>
  <si>
    <t>C　差引剰余額（A－B）</t>
    <rPh sb="2" eb="3">
      <t>サ</t>
    </rPh>
    <rPh sb="3" eb="4">
      <t>ヒ</t>
    </rPh>
    <rPh sb="4" eb="6">
      <t>ジョウヨ</t>
    </rPh>
    <rPh sb="6" eb="7">
      <t>ガク</t>
    </rPh>
    <phoneticPr fontId="5"/>
  </si>
  <si>
    <t>合計</t>
    <rPh sb="0" eb="2">
      <t>ゴウケイ</t>
    </rPh>
    <phoneticPr fontId="5"/>
  </si>
  <si>
    <t>所在地</t>
    <rPh sb="0" eb="3">
      <t>ショザイチ</t>
    </rPh>
    <phoneticPr fontId="5"/>
  </si>
  <si>
    <t xml:space="preserve">施設名称 </t>
  </si>
  <si>
    <t>施設所在地</t>
    <rPh sb="0" eb="2">
      <t>シセツ</t>
    </rPh>
    <rPh sb="2" eb="5">
      <t>ショザイチ</t>
    </rPh>
    <phoneticPr fontId="5"/>
  </si>
  <si>
    <t>代表者職・氏名</t>
    <rPh sb="0" eb="3">
      <t>ダイヒョウシャ</t>
    </rPh>
    <rPh sb="3" eb="4">
      <t>ショク</t>
    </rPh>
    <rPh sb="5" eb="7">
      <t>シメイ</t>
    </rPh>
    <phoneticPr fontId="5"/>
  </si>
  <si>
    <t>事業者名称</t>
    <rPh sb="0" eb="3">
      <t>ジギョウシャ</t>
    </rPh>
    <rPh sb="3" eb="5">
      <t>メイショウ</t>
    </rPh>
    <phoneticPr fontId="5"/>
  </si>
  <si>
    <t>支　出　関　係</t>
    <rPh sb="0" eb="1">
      <t>シ</t>
    </rPh>
    <rPh sb="2" eb="3">
      <t>デ</t>
    </rPh>
    <rPh sb="4" eb="5">
      <t>セキ</t>
    </rPh>
    <rPh sb="6" eb="7">
      <t>カカリ</t>
    </rPh>
    <phoneticPr fontId="5"/>
  </si>
  <si>
    <t>初　日　在　籍　児　童　数  (人)</t>
    <rPh sb="0" eb="1">
      <t>ショ</t>
    </rPh>
    <rPh sb="2" eb="3">
      <t>ヒ</t>
    </rPh>
    <rPh sb="4" eb="5">
      <t>ザイ</t>
    </rPh>
    <rPh sb="6" eb="7">
      <t>セキ</t>
    </rPh>
    <rPh sb="8" eb="9">
      <t>コ</t>
    </rPh>
    <rPh sb="10" eb="11">
      <t>ワラベ</t>
    </rPh>
    <rPh sb="12" eb="13">
      <t>スウ</t>
    </rPh>
    <rPh sb="16" eb="17">
      <t>ニン</t>
    </rPh>
    <phoneticPr fontId="5"/>
  </si>
  <si>
    <t>０　歳</t>
    <rPh sb="2" eb="3">
      <t>サイ</t>
    </rPh>
    <phoneticPr fontId="5"/>
  </si>
  <si>
    <t>１　歳</t>
    <rPh sb="2" eb="3">
      <t>サイ</t>
    </rPh>
    <phoneticPr fontId="5"/>
  </si>
  <si>
    <t>２　歳</t>
    <rPh sb="2" eb="3">
      <t>サイ</t>
    </rPh>
    <phoneticPr fontId="5"/>
  </si>
  <si>
    <t>３　歳</t>
    <rPh sb="2" eb="3">
      <t>サイ</t>
    </rPh>
    <phoneticPr fontId="5"/>
  </si>
  <si>
    <t>４　歳</t>
    <rPh sb="2" eb="3">
      <t>サイ</t>
    </rPh>
    <phoneticPr fontId="5"/>
  </si>
  <si>
    <t>５歳</t>
    <rPh sb="1" eb="2">
      <t>サイ</t>
    </rPh>
    <phoneticPr fontId="5"/>
  </si>
  <si>
    <t>合　計</t>
    <rPh sb="0" eb="1">
      <t>ゴウ</t>
    </rPh>
    <rPh sb="2" eb="3">
      <t>ケイ</t>
    </rPh>
    <phoneticPr fontId="5"/>
  </si>
  <si>
    <t>４　月</t>
    <rPh sb="2" eb="3">
      <t>ガツ</t>
    </rPh>
    <phoneticPr fontId="5"/>
  </si>
  <si>
    <t>５　月</t>
    <rPh sb="2" eb="3">
      <t>ガツ</t>
    </rPh>
    <phoneticPr fontId="5"/>
  </si>
  <si>
    <t>６　月</t>
    <phoneticPr fontId="5"/>
  </si>
  <si>
    <t>７　月</t>
    <phoneticPr fontId="5"/>
  </si>
  <si>
    <t>８　月</t>
    <phoneticPr fontId="5"/>
  </si>
  <si>
    <t>９　月</t>
    <phoneticPr fontId="5"/>
  </si>
  <si>
    <t>１　月</t>
    <phoneticPr fontId="5"/>
  </si>
  <si>
    <t>２　月</t>
    <phoneticPr fontId="5"/>
  </si>
  <si>
    <t>３　月</t>
    <phoneticPr fontId="5"/>
  </si>
  <si>
    <t>チーム保育推進加算</t>
    <rPh sb="3" eb="5">
      <t>ホイク</t>
    </rPh>
    <rPh sb="5" eb="7">
      <t>スイシン</t>
    </rPh>
    <rPh sb="7" eb="9">
      <t>カサン</t>
    </rPh>
    <phoneticPr fontId="5"/>
  </si>
  <si>
    <t>小学校接続加算</t>
    <rPh sb="0" eb="3">
      <t>ショウガッコウ</t>
    </rPh>
    <rPh sb="3" eb="5">
      <t>セツゾク</t>
    </rPh>
    <rPh sb="5" eb="7">
      <t>カサン</t>
    </rPh>
    <phoneticPr fontId="5"/>
  </si>
  <si>
    <t>保育従事職員等処
遇改善事業</t>
    <phoneticPr fontId="5"/>
  </si>
  <si>
    <t>①</t>
    <phoneticPr fontId="5"/>
  </si>
  <si>
    <t>②</t>
    <phoneticPr fontId="5"/>
  </si>
  <si>
    <t>対象月数</t>
    <rPh sb="0" eb="2">
      <t>タイショウ</t>
    </rPh>
    <rPh sb="2" eb="3">
      <t>ツキ</t>
    </rPh>
    <rPh sb="3" eb="4">
      <t>スウ</t>
    </rPh>
    <phoneticPr fontId="6"/>
  </si>
  <si>
    <t>令和５年度平均受託児童数より算出した額</t>
    <phoneticPr fontId="5"/>
  </si>
  <si>
    <t>算出額</t>
    <rPh sb="0" eb="2">
      <t>サンシュツ</t>
    </rPh>
    <rPh sb="2" eb="3">
      <t>ガク</t>
    </rPh>
    <phoneticPr fontId="5"/>
  </si>
  <si>
    <t>円</t>
    <rPh sb="0" eb="1">
      <t>エン</t>
    </rPh>
    <phoneticPr fontId="5"/>
  </si>
  <si>
    <t>基本単価</t>
    <phoneticPr fontId="5"/>
  </si>
  <si>
    <t>チーム保育推進加算</t>
    <rPh sb="3" eb="9">
      <t>ホイクスイシンカサン</t>
    </rPh>
    <phoneticPr fontId="5"/>
  </si>
  <si>
    <t>施設機能強化推進費加算</t>
    <rPh sb="0" eb="2">
      <t>シセツ</t>
    </rPh>
    <rPh sb="2" eb="4">
      <t>キノウ</t>
    </rPh>
    <rPh sb="4" eb="6">
      <t>キョウカ</t>
    </rPh>
    <rPh sb="6" eb="8">
      <t>スイシン</t>
    </rPh>
    <rPh sb="8" eb="9">
      <t>ヒ</t>
    </rPh>
    <rPh sb="9" eb="11">
      <t>カサン</t>
    </rPh>
    <phoneticPr fontId="5"/>
  </si>
  <si>
    <t>栄養管理加算</t>
    <rPh sb="0" eb="2">
      <t>エイヨウ</t>
    </rPh>
    <rPh sb="2" eb="4">
      <t>カンリ</t>
    </rPh>
    <rPh sb="4" eb="6">
      <t>カサン</t>
    </rPh>
    <phoneticPr fontId="5"/>
  </si>
  <si>
    <t>３月に支払い</t>
    <rPh sb="1" eb="2">
      <t>ガツ</t>
    </rPh>
    <rPh sb="3" eb="5">
      <t>シハラ</t>
    </rPh>
    <phoneticPr fontId="5"/>
  </si>
  <si>
    <t>A</t>
    <phoneticPr fontId="5"/>
  </si>
  <si>
    <t>B</t>
    <phoneticPr fontId="5"/>
  </si>
  <si>
    <t>C</t>
    <phoneticPr fontId="5"/>
  </si>
  <si>
    <t>基本額または他加算で兼ねる場合</t>
    <rPh sb="0" eb="3">
      <t>キホンガク</t>
    </rPh>
    <rPh sb="6" eb="7">
      <t>ホカ</t>
    </rPh>
    <rPh sb="7" eb="9">
      <t>カサン</t>
    </rPh>
    <rPh sb="10" eb="11">
      <t>ケン</t>
    </rPh>
    <rPh sb="13" eb="15">
      <t>バアイ</t>
    </rPh>
    <phoneticPr fontId="5"/>
  </si>
  <si>
    <t>Bを除く（当加算の専任）</t>
    <rPh sb="2" eb="3">
      <t>ノゾ</t>
    </rPh>
    <rPh sb="5" eb="6">
      <t>トウ</t>
    </rPh>
    <rPh sb="6" eb="8">
      <t>カサン</t>
    </rPh>
    <rPh sb="9" eb="11">
      <t>センニン</t>
    </rPh>
    <phoneticPr fontId="5"/>
  </si>
  <si>
    <t>AとBを除く嘱託等をしている施設</t>
    <rPh sb="4" eb="5">
      <t>ノゾ</t>
    </rPh>
    <rPh sb="6" eb="8">
      <t>ショクタク</t>
    </rPh>
    <rPh sb="8" eb="9">
      <t>トウ</t>
    </rPh>
    <rPh sb="14" eb="16">
      <t>シセツ</t>
    </rPh>
    <phoneticPr fontId="5"/>
  </si>
  <si>
    <t>年</t>
    <rPh sb="0" eb="1">
      <t>ネン</t>
    </rPh>
    <phoneticPr fontId="5"/>
  </si>
  <si>
    <t>１　補助事業の目的
　　世田谷区認証保育所事業実施要綱に基づく認証保育所が、その特色を生かした運営を行うことで、保育サービス水準の向上を図り、もって児童福祉の増進に資することを目的とする。</t>
    <rPh sb="40" eb="42">
      <t>トクショク</t>
    </rPh>
    <rPh sb="43" eb="44">
      <t>イ</t>
    </rPh>
    <rPh sb="62" eb="64">
      <t>スイジュン</t>
    </rPh>
    <rPh sb="65" eb="67">
      <t>コウジョウ</t>
    </rPh>
    <rPh sb="68" eb="69">
      <t>ハカ</t>
    </rPh>
    <rPh sb="74" eb="76">
      <t>ジドウ</t>
    </rPh>
    <rPh sb="76" eb="78">
      <t>フクシ</t>
    </rPh>
    <rPh sb="79" eb="81">
      <t>ゾウシン</t>
    </rPh>
    <rPh sb="82" eb="83">
      <t>シ</t>
    </rPh>
    <rPh sb="88" eb="90">
      <t>モクテキ</t>
    </rPh>
    <phoneticPr fontId="5"/>
  </si>
  <si>
    <t>①と②の高いほう→</t>
  </si>
  <si>
    <t>金額</t>
    <rPh sb="0" eb="2">
      <t>キンガク</t>
    </rPh>
    <phoneticPr fontId="5"/>
  </si>
  <si>
    <t>（３）認証保育所職員名簿</t>
    <phoneticPr fontId="5"/>
  </si>
  <si>
    <t>（４）認証保育所職員履歴書、契約書、資格証の写</t>
    <rPh sb="10" eb="13">
      <t>リレキショ</t>
    </rPh>
    <rPh sb="14" eb="17">
      <t>ケイヤクショ</t>
    </rPh>
    <rPh sb="18" eb="20">
      <t>シカク</t>
    </rPh>
    <rPh sb="20" eb="21">
      <t>ショウ</t>
    </rPh>
    <rPh sb="22" eb="23">
      <t>ウツ</t>
    </rPh>
    <phoneticPr fontId="5"/>
  </si>
  <si>
    <t>施設名</t>
    <rPh sb="0" eb="3">
      <t>シセツメイ</t>
    </rPh>
    <phoneticPr fontId="5"/>
  </si>
  <si>
    <t>（6）子育て支援員研修修了証、保育士登録済通知書</t>
    <rPh sb="3" eb="5">
      <t>コソダ</t>
    </rPh>
    <rPh sb="6" eb="9">
      <t>シエンイン</t>
    </rPh>
    <rPh sb="9" eb="11">
      <t>ケンシュウ</t>
    </rPh>
    <rPh sb="11" eb="14">
      <t>シュウリョウショウ</t>
    </rPh>
    <rPh sb="15" eb="18">
      <t>ホイクシ</t>
    </rPh>
    <rPh sb="18" eb="20">
      <t>トウロク</t>
    </rPh>
    <rPh sb="20" eb="21">
      <t>ズ</t>
    </rPh>
    <rPh sb="21" eb="24">
      <t>ツウチショ</t>
    </rPh>
    <phoneticPr fontId="5"/>
  </si>
  <si>
    <t>（7）嘱託医との契約書、医師免許の写</t>
    <rPh sb="3" eb="5">
      <t>ショクタク</t>
    </rPh>
    <rPh sb="5" eb="6">
      <t>イ</t>
    </rPh>
    <rPh sb="8" eb="11">
      <t>ケイヤクショ</t>
    </rPh>
    <rPh sb="12" eb="14">
      <t>イシ</t>
    </rPh>
    <rPh sb="14" eb="16">
      <t>メンキョ</t>
    </rPh>
    <rPh sb="17" eb="18">
      <t>ウツ</t>
    </rPh>
    <phoneticPr fontId="5"/>
  </si>
  <si>
    <t>（10）保育従事職員等処遇改善計画書、算出根拠</t>
    <rPh sb="15" eb="18">
      <t>ケイカクショ</t>
    </rPh>
    <rPh sb="19" eb="21">
      <t>サンシュツ</t>
    </rPh>
    <rPh sb="21" eb="23">
      <t>コンキョ</t>
    </rPh>
    <phoneticPr fontId="5"/>
  </si>
  <si>
    <t>区外児</t>
    <rPh sb="0" eb="1">
      <t>ク</t>
    </rPh>
    <rPh sb="1" eb="2">
      <t>ガイ</t>
    </rPh>
    <rPh sb="2" eb="3">
      <t>ジ</t>
    </rPh>
    <phoneticPr fontId="5"/>
  </si>
  <si>
    <t>人</t>
    <rPh sb="0" eb="1">
      <t>ニン</t>
    </rPh>
    <phoneticPr fontId="5"/>
  </si>
  <si>
    <t>各月の配置基準職員数より算出した額</t>
    <phoneticPr fontId="5"/>
  </si>
  <si>
    <t>（11）受託児童数見込算出書</t>
    <rPh sb="4" eb="6">
      <t>ジュタク</t>
    </rPh>
    <rPh sb="6" eb="9">
      <t>ジドウスウ</t>
    </rPh>
    <rPh sb="9" eb="11">
      <t>ミコ</t>
    </rPh>
    <rPh sb="11" eb="14">
      <t>サンシュツショ</t>
    </rPh>
    <phoneticPr fontId="5"/>
  </si>
  <si>
    <t>（12）チーム保育推進費加算申請書</t>
    <rPh sb="7" eb="9">
      <t>ホイク</t>
    </rPh>
    <rPh sb="9" eb="12">
      <t>スイシンヒ</t>
    </rPh>
    <rPh sb="12" eb="14">
      <t>カサン</t>
    </rPh>
    <rPh sb="14" eb="17">
      <t>シンセイショ</t>
    </rPh>
    <phoneticPr fontId="5"/>
  </si>
  <si>
    <t>（13）施設機能強化推進費加算</t>
    <rPh sb="4" eb="6">
      <t>シセツ</t>
    </rPh>
    <rPh sb="6" eb="8">
      <t>キノウ</t>
    </rPh>
    <rPh sb="8" eb="10">
      <t>キョウカ</t>
    </rPh>
    <rPh sb="10" eb="13">
      <t>スイシンヒ</t>
    </rPh>
    <rPh sb="13" eb="15">
      <t>カサン</t>
    </rPh>
    <phoneticPr fontId="5"/>
  </si>
  <si>
    <t>（14）小学校接続加算</t>
    <rPh sb="4" eb="9">
      <t>ショウガッコウセツゾク</t>
    </rPh>
    <rPh sb="9" eb="11">
      <t>カサン</t>
    </rPh>
    <phoneticPr fontId="5"/>
  </si>
  <si>
    <t>（15）栄養管理加算</t>
    <rPh sb="4" eb="6">
      <t>エイヨウ</t>
    </rPh>
    <rPh sb="6" eb="8">
      <t>カンリ</t>
    </rPh>
    <rPh sb="8" eb="10">
      <t>カサン</t>
    </rPh>
    <phoneticPr fontId="5"/>
  </si>
  <si>
    <t>（16）運営費補助金事業計画書</t>
    <phoneticPr fontId="5"/>
  </si>
  <si>
    <t>（17）収支予算書</t>
    <phoneticPr fontId="5"/>
  </si>
  <si>
    <t>（18）認証保育所認証書、内容変更届</t>
    <rPh sb="13" eb="15">
      <t>ナイヨウ</t>
    </rPh>
    <rPh sb="15" eb="17">
      <t>ヘンコウ</t>
    </rPh>
    <rPh sb="17" eb="18">
      <t>トドケ</t>
    </rPh>
    <phoneticPr fontId="5"/>
  </si>
  <si>
    <t>（19）重要事項説明書</t>
    <phoneticPr fontId="5"/>
  </si>
  <si>
    <t>（20）園のしおり</t>
    <phoneticPr fontId="5"/>
  </si>
  <si>
    <t>（21）保育所平面図</t>
    <phoneticPr fontId="5"/>
  </si>
  <si>
    <t>（22）貸借契約書、自己所有の建物であることがわかる書類</t>
    <rPh sb="10" eb="14">
      <t>ジコショユウ</t>
    </rPh>
    <rPh sb="15" eb="17">
      <t>タテモノ</t>
    </rPh>
    <rPh sb="26" eb="28">
      <t>ショルイ</t>
    </rPh>
    <phoneticPr fontId="5"/>
  </si>
  <si>
    <t>（23）決算報告書（直近の決算のもの）</t>
    <rPh sb="4" eb="6">
      <t>ケッサン</t>
    </rPh>
    <rPh sb="6" eb="9">
      <t>ホウコクショ</t>
    </rPh>
    <rPh sb="10" eb="12">
      <t>チョッキン</t>
    </rPh>
    <rPh sb="13" eb="15">
      <t>ケッサン</t>
    </rPh>
    <phoneticPr fontId="5"/>
  </si>
  <si>
    <t>（24）弾力化申請書（該当園のみ）</t>
    <rPh sb="4" eb="7">
      <t>ダンリョクカ</t>
    </rPh>
    <rPh sb="7" eb="9">
      <t>シンセイ</t>
    </rPh>
    <rPh sb="9" eb="10">
      <t>ショ</t>
    </rPh>
    <rPh sb="11" eb="13">
      <t>ガイトウ</t>
    </rPh>
    <rPh sb="13" eb="14">
      <t>エン</t>
    </rPh>
    <phoneticPr fontId="5"/>
  </si>
  <si>
    <t>（25）就業規則の写し、給与規定</t>
    <rPh sb="4" eb="8">
      <t>シュウギョウキソク</t>
    </rPh>
    <rPh sb="9" eb="10">
      <t>ウツ</t>
    </rPh>
    <rPh sb="12" eb="16">
      <t>キュウヨキテイ</t>
    </rPh>
    <phoneticPr fontId="5"/>
  </si>
  <si>
    <t>（26）口座振替依頼書兼登録申請書</t>
    <rPh sb="4" eb="6">
      <t>コウザ</t>
    </rPh>
    <rPh sb="6" eb="8">
      <t>フリカエ</t>
    </rPh>
    <rPh sb="8" eb="11">
      <t>イライショ</t>
    </rPh>
    <rPh sb="11" eb="12">
      <t>ケン</t>
    </rPh>
    <rPh sb="12" eb="16">
      <t>トウロクシンセイ</t>
    </rPh>
    <rPh sb="16" eb="17">
      <t>ショ</t>
    </rPh>
    <phoneticPr fontId="5"/>
  </si>
  <si>
    <t>（27）事務連絡用名簿</t>
    <rPh sb="4" eb="8">
      <t>ジムレンラク</t>
    </rPh>
    <rPh sb="8" eb="9">
      <t>ヨウ</t>
    </rPh>
    <rPh sb="9" eb="11">
      <t>メイボ</t>
    </rPh>
    <phoneticPr fontId="5"/>
  </si>
  <si>
    <t>（28）委任状（該当園のみ）</t>
    <rPh sb="4" eb="7">
      <t>イニンジョウ</t>
    </rPh>
    <phoneticPr fontId="5"/>
  </si>
  <si>
    <r>
      <rPr>
        <sz val="8"/>
        <rFont val="ＭＳ Ｐ明朝"/>
        <family val="1"/>
        <charset val="128"/>
      </rPr>
      <t>（5）</t>
    </r>
    <r>
      <rPr>
        <sz val="6"/>
        <rFont val="ＭＳ Ｐ明朝"/>
        <family val="1"/>
        <charset val="128"/>
      </rPr>
      <t>保育士、看護士（正・准）、保健師、助産師、調理師、管理栄養士、栄養士</t>
    </r>
    <rPh sb="3" eb="6">
      <t>ホイクシ</t>
    </rPh>
    <rPh sb="7" eb="10">
      <t>カンゴシ</t>
    </rPh>
    <rPh sb="11" eb="12">
      <t>セイ</t>
    </rPh>
    <rPh sb="13" eb="14">
      <t>ジュン</t>
    </rPh>
    <rPh sb="16" eb="19">
      <t>ホケンシ</t>
    </rPh>
    <rPh sb="20" eb="23">
      <t>ジョサンシ</t>
    </rPh>
    <rPh sb="24" eb="27">
      <t>チョウリシ</t>
    </rPh>
    <rPh sb="28" eb="33">
      <t>カンリエイヨウシ</t>
    </rPh>
    <phoneticPr fontId="5"/>
  </si>
  <si>
    <r>
      <t>（29）</t>
    </r>
    <r>
      <rPr>
        <sz val="6"/>
        <rFont val="ＭＳ Ｐ明朝"/>
        <family val="1"/>
        <charset val="128"/>
      </rPr>
      <t>【社会福祉法人のみ】補助金交付・貸付金貸付申請書</t>
    </r>
    <rPh sb="5" eb="9">
      <t>シャカイフクシ</t>
    </rPh>
    <rPh sb="9" eb="11">
      <t>ホウジン</t>
    </rPh>
    <rPh sb="14" eb="17">
      <t>ホジョキン</t>
    </rPh>
    <rPh sb="17" eb="19">
      <t>コウフ</t>
    </rPh>
    <rPh sb="20" eb="22">
      <t>カシツケ</t>
    </rPh>
    <rPh sb="22" eb="23">
      <t>キン</t>
    </rPh>
    <rPh sb="23" eb="25">
      <t>カシツケ</t>
    </rPh>
    <rPh sb="25" eb="28">
      <t>シンセイショ</t>
    </rPh>
    <phoneticPr fontId="5"/>
  </si>
  <si>
    <r>
      <t>（8）</t>
    </r>
    <r>
      <rPr>
        <sz val="6"/>
        <rFont val="ＭＳ Ｐ明朝"/>
        <family val="1"/>
        <charset val="128"/>
      </rPr>
      <t>技能・経験に着目した加算賃金改善計画書、計算表、拠出見込み</t>
    </r>
    <rPh sb="23" eb="26">
      <t>ケイサンヒョウ</t>
    </rPh>
    <rPh sb="27" eb="29">
      <t>キョシュツ</t>
    </rPh>
    <rPh sb="29" eb="31">
      <t>ミコ</t>
    </rPh>
    <phoneticPr fontId="5"/>
  </si>
  <si>
    <r>
      <t>（30）</t>
    </r>
    <r>
      <rPr>
        <sz val="6"/>
        <rFont val="ＭＳ Ｐ明朝"/>
        <family val="1"/>
        <charset val="128"/>
      </rPr>
      <t>【社会福祉法人のみ】事業計画書及び収支予算書</t>
    </r>
    <rPh sb="5" eb="9">
      <t>シャカイフクシ</t>
    </rPh>
    <rPh sb="9" eb="11">
      <t>ホウジン</t>
    </rPh>
    <rPh sb="14" eb="19">
      <t>ジギョウケイカクショ</t>
    </rPh>
    <rPh sb="19" eb="20">
      <t>オヨ</t>
    </rPh>
    <rPh sb="21" eb="26">
      <t>シュウシヨサンショ</t>
    </rPh>
    <phoneticPr fontId="5"/>
  </si>
  <si>
    <r>
      <t>（9）</t>
    </r>
    <r>
      <rPr>
        <sz val="6"/>
        <rFont val="ＭＳ Ｐ明朝"/>
        <family val="1"/>
        <charset val="128"/>
      </rPr>
      <t>技能・経験に着目した加算辞令及び任命書、キャリアアップ研修修了証</t>
    </r>
    <rPh sb="3" eb="5">
      <t>ギノウ</t>
    </rPh>
    <rPh sb="6" eb="8">
      <t>ケイケン</t>
    </rPh>
    <rPh sb="9" eb="11">
      <t>チャクモク</t>
    </rPh>
    <rPh sb="13" eb="15">
      <t>カサン</t>
    </rPh>
    <rPh sb="30" eb="32">
      <t>ケンシュウ</t>
    </rPh>
    <rPh sb="32" eb="35">
      <t>シュウリョウショウ</t>
    </rPh>
    <phoneticPr fontId="5"/>
  </si>
  <si>
    <r>
      <t>（31）</t>
    </r>
    <r>
      <rPr>
        <sz val="6"/>
        <rFont val="ＭＳ Ｐ明朝"/>
        <family val="1"/>
        <charset val="128"/>
      </rPr>
      <t>【社会福祉法人のみ】理由書</t>
    </r>
    <rPh sb="5" eb="9">
      <t>シャカイフクシ</t>
    </rPh>
    <rPh sb="9" eb="11">
      <t>ホウジン</t>
    </rPh>
    <rPh sb="14" eb="16">
      <t>リユウ</t>
    </rPh>
    <rPh sb="16" eb="17">
      <t>ショ</t>
    </rPh>
    <phoneticPr fontId="5"/>
  </si>
  <si>
    <r>
      <t>（32）</t>
    </r>
    <r>
      <rPr>
        <sz val="6"/>
        <rFont val="ＭＳ Ｐ明朝"/>
        <family val="1"/>
        <charset val="128"/>
      </rPr>
      <t>【社会福祉法人のみ】貸借対照表及び収支計算書</t>
    </r>
    <rPh sb="5" eb="9">
      <t>シャカイフクシ</t>
    </rPh>
    <rPh sb="9" eb="11">
      <t>ホウジン</t>
    </rPh>
    <rPh sb="14" eb="19">
      <t>タイシャクタイショウヒョウ</t>
    </rPh>
    <rPh sb="19" eb="20">
      <t>オヨ</t>
    </rPh>
    <rPh sb="21" eb="23">
      <t>シュウシ</t>
    </rPh>
    <rPh sb="23" eb="26">
      <t>ケイサンショ</t>
    </rPh>
    <phoneticPr fontId="5"/>
  </si>
  <si>
    <t>減価償却費/賃借料</t>
    <rPh sb="0" eb="2">
      <t>ゲンカ</t>
    </rPh>
    <rPh sb="2" eb="4">
      <t>ショウキャク</t>
    </rPh>
    <rPh sb="4" eb="5">
      <t>ヒ</t>
    </rPh>
    <rPh sb="6" eb="9">
      <t>チンシャクリョウ</t>
    </rPh>
    <phoneticPr fontId="5"/>
  </si>
  <si>
    <t>収支予算書（ 令和６年度）</t>
    <rPh sb="0" eb="2">
      <t>シュウシ</t>
    </rPh>
    <rPh sb="2" eb="5">
      <t>ヨサンショ</t>
    </rPh>
    <rPh sb="7" eb="9">
      <t>レイワ</t>
    </rPh>
    <rPh sb="10" eb="12">
      <t>ネンドヘイネンド</t>
    </rPh>
    <phoneticPr fontId="5"/>
  </si>
  <si>
    <t>令和</t>
    <rPh sb="0" eb="2">
      <t>レイワ</t>
    </rPh>
    <phoneticPr fontId="5"/>
  </si>
  <si>
    <t>事業者名称</t>
  </si>
  <si>
    <t>所在地</t>
  </si>
  <si>
    <t>施設所在地</t>
  </si>
  <si>
    <t>代表者職・氏名</t>
  </si>
  <si>
    <t>日付</t>
    <rPh sb="0" eb="1">
      <t>ニチ</t>
    </rPh>
    <rPh sb="1" eb="2">
      <t>ツ</t>
    </rPh>
    <phoneticPr fontId="5"/>
  </si>
  <si>
    <t>世保認調第</t>
    <rPh sb="4" eb="5">
      <t>ダイ</t>
    </rPh>
    <phoneticPr fontId="5"/>
  </si>
  <si>
    <t>記</t>
    <rPh sb="0" eb="1">
      <t>シル</t>
    </rPh>
    <phoneticPr fontId="5"/>
  </si>
  <si>
    <t>基本額合計</t>
    <rPh sb="0" eb="3">
      <t>キホンガク</t>
    </rPh>
    <rPh sb="3" eb="5">
      <t>ゴウケイ</t>
    </rPh>
    <phoneticPr fontId="5"/>
  </si>
  <si>
    <t>加算額合計</t>
    <rPh sb="0" eb="3">
      <t>カサンガク</t>
    </rPh>
    <rPh sb="3" eb="5">
      <t>ゴウケイ</t>
    </rPh>
    <phoneticPr fontId="5"/>
  </si>
  <si>
    <t>月　数</t>
    <rPh sb="0" eb="1">
      <t>ツキ</t>
    </rPh>
    <rPh sb="2" eb="3">
      <t>スウ</t>
    </rPh>
    <phoneticPr fontId="5"/>
  </si>
  <si>
    <t>4歳以上児配置改善加算</t>
    <rPh sb="2" eb="4">
      <t>イジョウ</t>
    </rPh>
    <phoneticPr fontId="5"/>
  </si>
  <si>
    <t>世田谷区認証保育所運営費補助事業変更・中止・廃止承認申請書</t>
    <rPh sb="4" eb="9">
      <t>ニンショウホイクショ</t>
    </rPh>
    <rPh sb="9" eb="12">
      <t>ウンエイヒ</t>
    </rPh>
    <phoneticPr fontId="5"/>
  </si>
  <si>
    <t>第５号様式（第９条関係）</t>
    <phoneticPr fontId="5"/>
  </si>
  <si>
    <t>補助金交付申請額及びその算出基礎</t>
    <rPh sb="0" eb="3">
      <t>ホジョキン</t>
    </rPh>
    <rPh sb="3" eb="5">
      <t>コウフ</t>
    </rPh>
    <rPh sb="5" eb="7">
      <t>シンセイ</t>
    </rPh>
    <rPh sb="7" eb="8">
      <t>ガク</t>
    </rPh>
    <rPh sb="8" eb="9">
      <t>オヨ</t>
    </rPh>
    <rPh sb="12" eb="14">
      <t>サンシュツ</t>
    </rPh>
    <rPh sb="14" eb="16">
      <t>キソ</t>
    </rPh>
    <phoneticPr fontId="5"/>
  </si>
  <si>
    <t>補助金交付決定額</t>
    <rPh sb="0" eb="3">
      <t>ホジョキン</t>
    </rPh>
    <rPh sb="3" eb="5">
      <t>コウフ</t>
    </rPh>
    <rPh sb="5" eb="7">
      <t>ケッテイ</t>
    </rPh>
    <rPh sb="7" eb="8">
      <t>ガク</t>
    </rPh>
    <phoneticPr fontId="5"/>
  </si>
  <si>
    <t>補助金交付変更申請額</t>
    <rPh sb="0" eb="3">
      <t>ホジョキン</t>
    </rPh>
    <rPh sb="3" eb="5">
      <t>コウフ</t>
    </rPh>
    <rPh sb="5" eb="7">
      <t>ヘンコウ</t>
    </rPh>
    <rPh sb="7" eb="9">
      <t>シンセイ</t>
    </rPh>
    <rPh sb="9" eb="10">
      <t>ガク</t>
    </rPh>
    <phoneticPr fontId="5"/>
  </si>
  <si>
    <t>別紙運営費補助事業変更計画書記載のとおり</t>
    <rPh sb="0" eb="2">
      <t>ベッシ</t>
    </rPh>
    <rPh sb="2" eb="4">
      <t>ウンエイ</t>
    </rPh>
    <rPh sb="4" eb="5">
      <t>ヒ</t>
    </rPh>
    <rPh sb="5" eb="7">
      <t>ホジョ</t>
    </rPh>
    <rPh sb="7" eb="9">
      <t>ジギョウ</t>
    </rPh>
    <rPh sb="9" eb="11">
      <t>ヘンコウ</t>
    </rPh>
    <rPh sb="11" eb="14">
      <t>ケイカクショ</t>
    </rPh>
    <rPh sb="14" eb="16">
      <t>キサイ</t>
    </rPh>
    <phoneticPr fontId="5"/>
  </si>
  <si>
    <t>４　添付書類</t>
    <rPh sb="2" eb="4">
      <t>テンプ</t>
    </rPh>
    <rPh sb="4" eb="6">
      <t>ショルイ</t>
    </rPh>
    <phoneticPr fontId="5"/>
  </si>
  <si>
    <t>（３）事業計画書</t>
    <rPh sb="3" eb="5">
      <t>ジギョウ</t>
    </rPh>
    <rPh sb="5" eb="8">
      <t>ケイカクショ</t>
    </rPh>
    <phoneticPr fontId="5"/>
  </si>
  <si>
    <t>（４）収支予算書</t>
    <rPh sb="3" eb="5">
      <t>シュウシ</t>
    </rPh>
    <rPh sb="5" eb="8">
      <t>ヨサンショ</t>
    </rPh>
    <phoneticPr fontId="5"/>
  </si>
  <si>
    <t>児童一人当たりの補助単価（月額）</t>
    <rPh sb="0" eb="2">
      <t>ジドウ</t>
    </rPh>
    <rPh sb="2" eb="4">
      <t>ヒトリ</t>
    </rPh>
    <rPh sb="4" eb="5">
      <t>ア</t>
    </rPh>
    <rPh sb="8" eb="10">
      <t>ホジョ</t>
    </rPh>
    <rPh sb="10" eb="12">
      <t>タンカ</t>
    </rPh>
    <rPh sb="13" eb="15">
      <t>ゲツガク</t>
    </rPh>
    <phoneticPr fontId="5"/>
  </si>
  <si>
    <t>4歳児配置加算</t>
    <rPh sb="1" eb="3">
      <t>サイジ</t>
    </rPh>
    <rPh sb="3" eb="7">
      <t>ハイチカサン</t>
    </rPh>
    <phoneticPr fontId="5"/>
  </si>
  <si>
    <t>（ⅰ）、（ⅱ）を満たす</t>
    <rPh sb="8" eb="9">
      <t>ミ</t>
    </rPh>
    <phoneticPr fontId="5"/>
  </si>
  <si>
    <t>（ⅰ）～（ⅲ）を満たす</t>
    <phoneticPr fontId="5"/>
  </si>
  <si>
    <t>定員</t>
    <rPh sb="0" eb="2">
      <t>テイイン</t>
    </rPh>
    <phoneticPr fontId="5"/>
  </si>
  <si>
    <t>4歳以上児配置改善加算</t>
    <rPh sb="1" eb="5">
      <t>サイイジョウジ</t>
    </rPh>
    <rPh sb="5" eb="11">
      <t>ハイチカイゼンカサン</t>
    </rPh>
    <phoneticPr fontId="5"/>
  </si>
  <si>
    <t>運営費補助事業変更計画書</t>
  </si>
  <si>
    <t>No</t>
    <phoneticPr fontId="5"/>
  </si>
  <si>
    <t>×</t>
    <phoneticPr fontId="5"/>
  </si>
  <si>
    <t>＝</t>
    <phoneticPr fontId="5"/>
  </si>
  <si>
    <t>備考</t>
    <rPh sb="0" eb="2">
      <t>ビコウ</t>
    </rPh>
    <phoneticPr fontId="5"/>
  </si>
  <si>
    <t>3　補助申請額</t>
    <rPh sb="2" eb="7">
      <t>ホジョシンセイガク</t>
    </rPh>
    <phoneticPr fontId="5"/>
  </si>
  <si>
    <t>　令和6年度チーム保育推進加算について次のとおり申請します。</t>
  </si>
  <si>
    <t>1　加算要件</t>
    <rPh sb="2" eb="6">
      <t>カサンヨウケン</t>
    </rPh>
    <phoneticPr fontId="5"/>
  </si>
  <si>
    <t>（1）必要保育従事職員数を超えて保育従事職員を配置していること。</t>
    <phoneticPr fontId="5"/>
  </si>
  <si>
    <t>（2）キャリアを積んだチームリーダーの位置付け等のチーム保育体制（年齢別配置基準による職員数を超えて、主に３～５歳児について複数保育士を配置する保育体制の構築をいう。）を整備すること。</t>
    <phoneticPr fontId="5"/>
  </si>
  <si>
    <t>（3）職員の平均経験年数が 12 年以上であること。</t>
    <phoneticPr fontId="5"/>
  </si>
  <si>
    <t>（4）当該加算による増収は、保育従事職員の増員、当該保育所全体の職員の賃金改善等 に
充てること</t>
    <phoneticPr fontId="5"/>
  </si>
  <si>
    <t>チーム保育体制の取組内容</t>
    <phoneticPr fontId="5"/>
  </si>
  <si>
    <t>4　支出内訳(予定)</t>
    <rPh sb="2" eb="4">
      <t>シシュツ</t>
    </rPh>
    <rPh sb="4" eb="6">
      <t>ウチワケ</t>
    </rPh>
    <rPh sb="7" eb="9">
      <t>ヨテイ</t>
    </rPh>
    <phoneticPr fontId="5"/>
  </si>
  <si>
    <t>使途</t>
    <rPh sb="0" eb="2">
      <t>シト</t>
    </rPh>
    <phoneticPr fontId="5"/>
  </si>
  <si>
    <t>保育従事職員の増員</t>
    <rPh sb="0" eb="6">
      <t>ホイクジュウジショクイン</t>
    </rPh>
    <rPh sb="7" eb="9">
      <t>ゾウイン</t>
    </rPh>
    <phoneticPr fontId="5"/>
  </si>
  <si>
    <t>対象者の氏名</t>
    <phoneticPr fontId="5"/>
  </si>
  <si>
    <t>職員の賃金改善</t>
    <rPh sb="0" eb="2">
      <t>ショクイン</t>
    </rPh>
    <rPh sb="3" eb="7">
      <t>チンギンカイゼン</t>
    </rPh>
    <phoneticPr fontId="5"/>
  </si>
  <si>
    <t>2　取組内容</t>
    <rPh sb="2" eb="6">
      <t>トリクミナイヨウ</t>
    </rPh>
    <phoneticPr fontId="5"/>
  </si>
  <si>
    <t>加算見込額</t>
    <rPh sb="0" eb="5">
      <t>カサンミコミガク</t>
    </rPh>
    <phoneticPr fontId="5"/>
  </si>
  <si>
    <t>世田谷区長あて</t>
    <phoneticPr fontId="5"/>
  </si>
  <si>
    <t>別紙2</t>
    <rPh sb="0" eb="2">
      <t>ベッシ</t>
    </rPh>
    <phoneticPr fontId="5"/>
  </si>
  <si>
    <t>別紙1</t>
    <rPh sb="0" eb="2">
      <t>ベッシ</t>
    </rPh>
    <phoneticPr fontId="5"/>
  </si>
  <si>
    <t>別紙3</t>
    <rPh sb="0" eb="2">
      <t>ベッシ</t>
    </rPh>
    <phoneticPr fontId="5"/>
  </si>
  <si>
    <t>別紙4</t>
    <rPh sb="0" eb="2">
      <t>ベッシ</t>
    </rPh>
    <phoneticPr fontId="5"/>
  </si>
  <si>
    <t>１　変更・中止・廃止の内容</t>
    <rPh sb="2" eb="4">
      <t>ヘンコウ</t>
    </rPh>
    <rPh sb="5" eb="7">
      <t>チュウシ</t>
    </rPh>
    <rPh sb="8" eb="10">
      <t>ハイシ</t>
    </rPh>
    <rPh sb="11" eb="13">
      <t>ナイヨウ</t>
    </rPh>
    <phoneticPr fontId="5"/>
  </si>
  <si>
    <t>２　変更・中止・廃止の理由</t>
    <rPh sb="2" eb="4">
      <t>ヘンコウ</t>
    </rPh>
    <rPh sb="5" eb="7">
      <t>チュウシ</t>
    </rPh>
    <rPh sb="8" eb="10">
      <t>ハイシ</t>
    </rPh>
    <rPh sb="11" eb="13">
      <t>リユウ</t>
    </rPh>
    <phoneticPr fontId="5"/>
  </si>
  <si>
    <t>３　変更・中止・廃止が補助事業に及ぼす影響及び効果</t>
    <rPh sb="2" eb="4">
      <t>ヘンコウ</t>
    </rPh>
    <rPh sb="5" eb="7">
      <t>チュウシ</t>
    </rPh>
    <rPh sb="8" eb="10">
      <t>ハイシ</t>
    </rPh>
    <rPh sb="11" eb="13">
      <t>ホジョ</t>
    </rPh>
    <rPh sb="13" eb="15">
      <t>ジギョウ</t>
    </rPh>
    <rPh sb="16" eb="17">
      <t>オヨ</t>
    </rPh>
    <rPh sb="19" eb="21">
      <t>エイキョウ</t>
    </rPh>
    <rPh sb="21" eb="22">
      <t>オヨ</t>
    </rPh>
    <rPh sb="23" eb="25">
      <t>コウカ</t>
    </rPh>
    <phoneticPr fontId="5"/>
  </si>
  <si>
    <t>人</t>
    <rPh sb="0" eb="1">
      <t>ニン</t>
    </rPh>
    <phoneticPr fontId="5"/>
  </si>
  <si>
    <t>1　変更前計画</t>
    <rPh sb="2" eb="4">
      <t>ヘンコウ</t>
    </rPh>
    <rPh sb="4" eb="5">
      <t>マエ</t>
    </rPh>
    <rPh sb="5" eb="7">
      <t>ケイカク</t>
    </rPh>
    <phoneticPr fontId="5"/>
  </si>
  <si>
    <t>2　変更後計画</t>
    <rPh sb="2" eb="4">
      <t>ヘンコウ</t>
    </rPh>
    <rPh sb="4" eb="5">
      <t>アト</t>
    </rPh>
    <rPh sb="5" eb="7">
      <t>ケイカク</t>
    </rPh>
    <phoneticPr fontId="5"/>
  </si>
  <si>
    <t>1・2歳児</t>
    <rPh sb="3" eb="5">
      <t>サイジ</t>
    </rPh>
    <phoneticPr fontId="5"/>
  </si>
  <si>
    <t>単　価</t>
    <rPh sb="0" eb="1">
      <t>タン</t>
    </rPh>
    <rPh sb="2" eb="3">
      <t>アタイ</t>
    </rPh>
    <phoneticPr fontId="5"/>
  </si>
  <si>
    <t>金　額</t>
    <rPh sb="0" eb="1">
      <t>キン</t>
    </rPh>
    <rPh sb="2" eb="3">
      <t>ガク</t>
    </rPh>
    <phoneticPr fontId="5"/>
  </si>
  <si>
    <t>施設名</t>
    <rPh sb="0" eb="3">
      <t>シセツメイ</t>
    </rPh>
    <phoneticPr fontId="5"/>
  </si>
  <si>
    <t>事業者名</t>
    <rPh sb="0" eb="4">
      <t>ジギョウシャメイ</t>
    </rPh>
    <phoneticPr fontId="5"/>
  </si>
  <si>
    <t>（１）変更計画書</t>
    <rPh sb="3" eb="5">
      <t>ヘンコウ</t>
    </rPh>
    <rPh sb="5" eb="8">
      <t>ケイカクショ</t>
    </rPh>
    <phoneticPr fontId="5"/>
  </si>
  <si>
    <t>（２）受託児童数見込表</t>
    <rPh sb="3" eb="8">
      <t>ジュタクジドウスウ</t>
    </rPh>
    <rPh sb="8" eb="11">
      <t>ミコミヒョウ</t>
    </rPh>
    <phoneticPr fontId="5"/>
  </si>
  <si>
    <t>令和６年度　チーム保育推進加算申請書</t>
    <phoneticPr fontId="5"/>
  </si>
  <si>
    <t>号で交付決定を受けた世田谷区認証保育所運営費</t>
    <phoneticPr fontId="5"/>
  </si>
  <si>
    <t>補助金に係る補助事業を変更・中止・廃止したいので申請します。</t>
    <rPh sb="14" eb="16">
      <t>チュウシ</t>
    </rPh>
    <rPh sb="17" eb="19">
      <t>ハイシ</t>
    </rPh>
    <phoneticPr fontId="5"/>
  </si>
  <si>
    <t>代表者名</t>
    <rPh sb="0" eb="4">
      <t>ダイヒョウシャメイ</t>
    </rPh>
    <phoneticPr fontId="5"/>
  </si>
  <si>
    <t>株式会社〇〇</t>
    <phoneticPr fontId="5"/>
  </si>
  <si>
    <t>東京都△△区△△１－１－１</t>
    <phoneticPr fontId="5"/>
  </si>
  <si>
    <t>東京都△△区□□１－１－１　〇〇ビル</t>
    <phoneticPr fontId="5"/>
  </si>
  <si>
    <t>〇〇保育園</t>
    <phoneticPr fontId="5"/>
  </si>
  <si>
    <t>代表取締役　○○○○</t>
    <phoneticPr fontId="5"/>
  </si>
  <si>
    <t>○</t>
  </si>
  <si>
    <t>○</t>
    <phoneticPr fontId="5"/>
  </si>
  <si>
    <t>○○○○</t>
    <phoneticPr fontId="5"/>
  </si>
  <si>
    <t>【例】補助単価の改正に伴い、申請額に変更が生じたため。</t>
    <phoneticPr fontId="5"/>
  </si>
  <si>
    <t>【例】改正後の補助単価に合わせた申請額に変更することで、保育サービス水準の維持・向上を図ることができる。
【例】受託児童数に見合った申請額に変更することで、保育サービス水準の維持・向上を図ることができる。</t>
    <phoneticPr fontId="5"/>
  </si>
  <si>
    <t>【例】保育所運営の経費に充てる
【例】東京都認証保育所実施要綱及び世田谷区認証保育所実施要綱に従い、保育を行う。</t>
    <rPh sb="17" eb="18">
      <t>レイ</t>
    </rPh>
    <phoneticPr fontId="5"/>
  </si>
  <si>
    <t>世田谷　太郎</t>
    <rPh sb="0" eb="3">
      <t>セタガヤ</t>
    </rPh>
    <rPh sb="4" eb="6">
      <t>タロウ</t>
    </rPh>
    <phoneticPr fontId="5"/>
  </si>
  <si>
    <t>世田谷　花子</t>
    <rPh sb="0" eb="3">
      <t>セタガヤ</t>
    </rPh>
    <rPh sb="4" eb="6">
      <t>ハナコ</t>
    </rPh>
    <phoneticPr fontId="5"/>
  </si>
  <si>
    <t>（例）キャリアを積んだ保育士が、若手保育士とともにチーム保育を実践する。</t>
    <phoneticPr fontId="5"/>
  </si>
  <si>
    <t>処遇改善②</t>
    <rPh sb="0" eb="4">
      <t>ショグウカイゼン</t>
    </rPh>
    <phoneticPr fontId="5"/>
  </si>
  <si>
    <t>処遇改善①</t>
    <rPh sb="0" eb="2">
      <t>ショグウ</t>
    </rPh>
    <rPh sb="2" eb="4">
      <t>カイゼン</t>
    </rPh>
    <phoneticPr fontId="5"/>
  </si>
  <si>
    <t>受託児童数一覧</t>
    <rPh sb="0" eb="2">
      <t>ジュタク</t>
    </rPh>
    <rPh sb="2" eb="4">
      <t>ジドウ</t>
    </rPh>
    <rPh sb="4" eb="5">
      <t>スウ</t>
    </rPh>
    <rPh sb="5" eb="7">
      <t>イチラン</t>
    </rPh>
    <phoneticPr fontId="36"/>
  </si>
  <si>
    <t>4月</t>
    <rPh sb="1" eb="2">
      <t>ガツ</t>
    </rPh>
    <phoneticPr fontId="5"/>
  </si>
  <si>
    <t>5月</t>
  </si>
  <si>
    <t>6月</t>
  </si>
  <si>
    <t>7月</t>
  </si>
  <si>
    <t>8月</t>
  </si>
  <si>
    <t>9月</t>
  </si>
  <si>
    <t>10月</t>
  </si>
  <si>
    <t>11月</t>
  </si>
  <si>
    <t>12月</t>
  </si>
  <si>
    <t>1月</t>
  </si>
  <si>
    <t>2月</t>
  </si>
  <si>
    <t>3月</t>
  </si>
  <si>
    <t>チーム保育推進加算</t>
    <phoneticPr fontId="5"/>
  </si>
  <si>
    <t>減価償却費/賃借料加算</t>
    <rPh sb="0" eb="2">
      <t>ゲンカ</t>
    </rPh>
    <rPh sb="2" eb="4">
      <t>ショウキャク</t>
    </rPh>
    <rPh sb="4" eb="5">
      <t>ヒ</t>
    </rPh>
    <rPh sb="6" eb="9">
      <t>チンシャクリョウ</t>
    </rPh>
    <rPh sb="9" eb="11">
      <t>カサン</t>
    </rPh>
    <phoneticPr fontId="5"/>
  </si>
  <si>
    <t>別紙5</t>
    <rPh sb="0" eb="2">
      <t>ベッシ</t>
    </rPh>
    <phoneticPr fontId="5"/>
  </si>
  <si>
    <t>補助対象児童数</t>
    <rPh sb="6" eb="7">
      <t>スウ</t>
    </rPh>
    <phoneticPr fontId="5"/>
  </si>
  <si>
    <t>１　内訳</t>
    <rPh sb="2" eb="4">
      <t>ウチワケ</t>
    </rPh>
    <phoneticPr fontId="5"/>
  </si>
  <si>
    <t>２　加算の適用状況</t>
    <rPh sb="2" eb="4">
      <t>カサン</t>
    </rPh>
    <rPh sb="5" eb="9">
      <t>テキヨウジョウキョウ</t>
    </rPh>
    <phoneticPr fontId="5"/>
  </si>
  <si>
    <t>対象児童数</t>
    <rPh sb="0" eb="5">
      <t>タイショウジドウスウ</t>
    </rPh>
    <phoneticPr fontId="5"/>
  </si>
  <si>
    <t>4歳以上児</t>
    <rPh sb="1" eb="4">
      <t>サイイジョウ</t>
    </rPh>
    <rPh sb="4" eb="5">
      <t>ジ</t>
    </rPh>
    <phoneticPr fontId="5"/>
  </si>
  <si>
    <t>チーム保育</t>
    <rPh sb="3" eb="5">
      <t>ホイク</t>
    </rPh>
    <phoneticPr fontId="5"/>
  </si>
  <si>
    <t>※受託児童数は、月初日利用児童数を入力すること。</t>
    <rPh sb="1" eb="3">
      <t>ジュタク</t>
    </rPh>
    <phoneticPr fontId="5"/>
  </si>
  <si>
    <t>１０　月</t>
    <phoneticPr fontId="5"/>
  </si>
  <si>
    <t>１１　月</t>
    <phoneticPr fontId="5"/>
  </si>
  <si>
    <t>１２　月</t>
    <phoneticPr fontId="5"/>
  </si>
  <si>
    <t>適用状況</t>
    <rPh sb="0" eb="2">
      <t>テキヨウ</t>
    </rPh>
    <rPh sb="2" eb="4">
      <t>ジョウキョウ</t>
    </rPh>
    <phoneticPr fontId="5"/>
  </si>
  <si>
    <t>（５）チーム保育推進加算申請書</t>
    <phoneticPr fontId="5"/>
  </si>
  <si>
    <t>令和６年度世田谷区児童受託実績（令和６年４月～令和７年３月の受託児童数）</t>
    <rPh sb="0" eb="2">
      <t>レイワ</t>
    </rPh>
    <rPh sb="5" eb="9">
      <t>セタガヤク</t>
    </rPh>
    <rPh sb="9" eb="11">
      <t>ジドウ</t>
    </rPh>
    <rPh sb="11" eb="13">
      <t>ジュタク</t>
    </rPh>
    <rPh sb="13" eb="15">
      <t>ジッセキ</t>
    </rPh>
    <rPh sb="32" eb="34">
      <t>ジドウ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</si>
</sst>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Red]&quot;¥&quot;\-#,##0"/>
    <numFmt numFmtId="176" formatCode="#,##0_);[Red]\(#,##0\)"/>
    <numFmt numFmtId="177" formatCode="0_);[Red]\(0\)"/>
    <numFmt numFmtId="178" formatCode="#,##0_ "/>
    <numFmt numFmtId="179" formatCode="#,##0_ ;[Red]\-#,##0\ "/>
    <numFmt numFmtId="180" formatCode="0_);\(0\)"/>
    <numFmt numFmtId="181" formatCode="#,##0;[Red]#,##0"/>
  </numFmts>
  <fonts count="76">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2"/>
      <name val="ＭＳ Ｐ明朝"/>
      <family val="1"/>
      <charset val="128"/>
    </font>
    <font>
      <sz val="10"/>
      <name val="ＭＳ Ｐ明朝"/>
      <family val="1"/>
      <charset val="128"/>
    </font>
    <font>
      <sz val="11"/>
      <name val="ＭＳ Ｐ明朝"/>
      <family val="1"/>
      <charset val="128"/>
    </font>
    <font>
      <b/>
      <sz val="12"/>
      <name val="ＭＳ Ｐ明朝"/>
      <family val="1"/>
      <charset val="128"/>
    </font>
    <font>
      <sz val="9"/>
      <name val="ＭＳ Ｐ明朝"/>
      <family val="1"/>
      <charset val="128"/>
    </font>
    <font>
      <sz val="11"/>
      <name val="ＭＳ Ｐゴシック"/>
      <family val="3"/>
      <charset val="128"/>
    </font>
    <font>
      <b/>
      <sz val="12"/>
      <name val="ＭＳ Ｐゴシック"/>
      <family val="3"/>
      <charset val="128"/>
    </font>
    <font>
      <b/>
      <sz val="9"/>
      <name val="ＭＳ Ｐ明朝"/>
      <family val="1"/>
      <charset val="128"/>
    </font>
    <font>
      <sz val="9"/>
      <color indexed="81"/>
      <name val="ＭＳ Ｐゴシック"/>
      <family val="3"/>
      <charset val="128"/>
    </font>
    <font>
      <sz val="12"/>
      <color theme="0" tint="-0.34998626667073579"/>
      <name val="ＭＳ Ｐ明朝"/>
      <family val="1"/>
      <charset val="128"/>
    </font>
    <font>
      <b/>
      <sz val="9"/>
      <color indexed="81"/>
      <name val="ＭＳ Ｐゴシック"/>
      <family val="3"/>
      <charset val="128"/>
    </font>
    <font>
      <sz val="10"/>
      <name val="ＭＳ ゴシック"/>
      <family val="3"/>
      <charset val="128"/>
    </font>
    <font>
      <sz val="11"/>
      <color indexed="8"/>
      <name val="ＭＳ Ｐゴシック"/>
      <family val="3"/>
      <charset val="128"/>
    </font>
    <font>
      <sz val="12"/>
      <color theme="0"/>
      <name val="ＭＳ Ｐ明朝"/>
      <family val="1"/>
      <charset val="128"/>
    </font>
    <font>
      <sz val="11"/>
      <color theme="0"/>
      <name val="ＭＳ Ｐ明朝"/>
      <family val="1"/>
      <charset val="128"/>
    </font>
    <font>
      <sz val="10"/>
      <color theme="0"/>
      <name val="ＭＳ Ｐ明朝"/>
      <family val="1"/>
      <charset val="128"/>
    </font>
    <font>
      <sz val="12"/>
      <color theme="1"/>
      <name val="ＭＳ Ｐ明朝"/>
      <family val="1"/>
      <charset val="128"/>
    </font>
    <font>
      <sz val="12"/>
      <color rgb="FFFF0000"/>
      <name val="ＭＳ Ｐ明朝"/>
      <family val="1"/>
      <charset val="128"/>
    </font>
    <font>
      <sz val="8"/>
      <name val="ＭＳ Ｐ明朝"/>
      <family val="1"/>
      <charset val="128"/>
    </font>
    <font>
      <sz val="9"/>
      <color indexed="81"/>
      <name val="MS P ゴシック"/>
      <family val="3"/>
      <charset val="128"/>
    </font>
    <font>
      <sz val="11"/>
      <name val="明朝"/>
      <family val="3"/>
      <charset val="128"/>
    </font>
    <font>
      <sz val="10"/>
      <color indexed="8"/>
      <name val="ＭＳ 明朝"/>
      <family val="1"/>
      <charset val="128"/>
    </font>
    <font>
      <sz val="11"/>
      <color rgb="FFFF0000"/>
      <name val="ＭＳ Ｐゴシック"/>
      <family val="3"/>
      <charset val="128"/>
    </font>
    <font>
      <sz val="11"/>
      <color rgb="FFFF0000"/>
      <name val="ＭＳ Ｐ明朝"/>
      <family val="1"/>
      <charset val="128"/>
    </font>
    <font>
      <sz val="9"/>
      <color rgb="FFFF0000"/>
      <name val="ＭＳ Ｐ明朝"/>
      <family val="1"/>
      <charset val="128"/>
    </font>
    <font>
      <sz val="8"/>
      <color rgb="FFFF0000"/>
      <name val="ＭＳ Ｐ明朝"/>
      <family val="1"/>
      <charset val="128"/>
    </font>
    <font>
      <sz val="9"/>
      <color theme="0"/>
      <name val="ＭＳ Ｐ明朝"/>
      <family val="1"/>
      <charset val="128"/>
    </font>
    <font>
      <sz val="9"/>
      <color theme="1"/>
      <name val="ＭＳ Ｐ明朝"/>
      <family val="1"/>
      <charset val="128"/>
    </font>
    <font>
      <sz val="6"/>
      <name val="ＭＳ Ｐ明朝"/>
      <family val="1"/>
      <charset val="128"/>
    </font>
    <font>
      <b/>
      <sz val="24"/>
      <color rgb="FFFF0000"/>
      <name val="ＭＳ Ｐゴシック"/>
      <family val="3"/>
      <charset val="128"/>
      <scheme val="minor"/>
    </font>
    <font>
      <sz val="6"/>
      <name val="ＭＳ Ｐゴシック"/>
      <family val="2"/>
      <charset val="128"/>
      <scheme val="minor"/>
    </font>
    <font>
      <sz val="11"/>
      <color theme="1"/>
      <name val="ＭＳ Ｐゴシック"/>
      <family val="3"/>
      <charset val="128"/>
      <scheme val="minor"/>
    </font>
    <font>
      <b/>
      <sz val="24"/>
      <color theme="1"/>
      <name val="ＭＳ Ｐゴシック"/>
      <family val="3"/>
      <charset val="128"/>
      <scheme val="minor"/>
    </font>
    <font>
      <sz val="12"/>
      <color theme="1"/>
      <name val="ＭＳ Ｐゴシック"/>
      <family val="3"/>
      <charset val="128"/>
      <scheme val="minor"/>
    </font>
    <font>
      <sz val="10"/>
      <color theme="1"/>
      <name val="ＭＳ Ｐゴシック"/>
      <family val="3"/>
      <charset val="128"/>
      <scheme val="minor"/>
    </font>
    <font>
      <b/>
      <sz val="14"/>
      <color theme="1"/>
      <name val="ＭＳ Ｐゴシック"/>
      <family val="3"/>
      <charset val="128"/>
      <scheme val="minor"/>
    </font>
    <font>
      <b/>
      <sz val="12"/>
      <color theme="1"/>
      <name val="ＭＳ Ｐゴシック"/>
      <family val="3"/>
      <charset val="128"/>
      <scheme val="minor"/>
    </font>
    <font>
      <b/>
      <sz val="14"/>
      <name val="ＭＳ Ｐ明朝"/>
      <family val="1"/>
      <charset val="128"/>
    </font>
    <font>
      <sz val="12"/>
      <name val="ＭＳ Ｐゴシック"/>
      <family val="3"/>
      <charset val="128"/>
    </font>
    <font>
      <sz val="13"/>
      <name val="ＭＳ Ｐ明朝"/>
      <family val="1"/>
      <charset val="128"/>
    </font>
    <font>
      <b/>
      <sz val="12"/>
      <color rgb="FFFF0000"/>
      <name val="ＭＳ Ｐゴシック"/>
      <family val="3"/>
      <charset val="128"/>
      <scheme val="minor"/>
    </font>
    <font>
      <b/>
      <sz val="8"/>
      <name val="ＭＳ Ｐ明朝"/>
      <family val="1"/>
      <charset val="128"/>
    </font>
    <font>
      <sz val="11"/>
      <color theme="1"/>
      <name val="ＭＳ Ｐ明朝"/>
      <family val="1"/>
      <charset val="128"/>
    </font>
    <font>
      <sz val="10"/>
      <color theme="1"/>
      <name val="ＭＳ Ｐ明朝"/>
      <family val="1"/>
      <charset val="128"/>
    </font>
    <font>
      <sz val="11"/>
      <name val="ＭＳ 明朝"/>
      <family val="1"/>
      <charset val="128"/>
    </font>
    <font>
      <b/>
      <sz val="11"/>
      <name val="ＭＳ 明朝"/>
      <family val="1"/>
      <charset val="128"/>
    </font>
    <font>
      <sz val="12"/>
      <color rgb="FFFF0000"/>
      <name val="ＭＳ Ｐゴシック"/>
      <family val="3"/>
      <charset val="128"/>
      <scheme val="minor"/>
    </font>
    <font>
      <b/>
      <sz val="9"/>
      <color indexed="81"/>
      <name val="MS P ゴシック"/>
      <family val="3"/>
      <charset val="128"/>
    </font>
    <font>
      <b/>
      <sz val="11"/>
      <color rgb="FFFF0000"/>
      <name val="ＭＳ Ｐゴシック"/>
      <family val="3"/>
      <charset val="128"/>
      <scheme val="minor"/>
    </font>
    <font>
      <sz val="16"/>
      <name val="ＭＳ Ｐゴシック"/>
      <family val="3"/>
      <charset val="128"/>
    </font>
    <font>
      <sz val="9"/>
      <name val="ＭＳ Ｐゴシック"/>
      <family val="3"/>
      <charset val="128"/>
    </font>
    <font>
      <sz val="12"/>
      <color theme="0" tint="-0.499984740745262"/>
      <name val="ＭＳ Ｐ明朝"/>
      <family val="1"/>
      <charset val="128"/>
    </font>
    <font>
      <sz val="10"/>
      <color theme="0" tint="-0.499984740745262"/>
      <name val="ＭＳ Ｐ明朝"/>
      <family val="1"/>
      <charset val="128"/>
    </font>
    <font>
      <sz val="10"/>
      <name val="ＭＳ Ｐゴシック"/>
      <family val="3"/>
      <charset val="128"/>
    </font>
    <font>
      <sz val="8"/>
      <name val="ＭＳ Ｐゴシック"/>
      <family val="3"/>
      <charset val="128"/>
    </font>
    <font>
      <sz val="10"/>
      <color rgb="FFFF0000"/>
      <name val="ＭＳ Ｐ明朝"/>
      <family val="1"/>
      <charset val="128"/>
    </font>
    <font>
      <sz val="9"/>
      <color theme="0" tint="-0.34998626667073579"/>
      <name val="ＭＳ Ｐ明朝"/>
      <family val="1"/>
      <charset val="128"/>
    </font>
    <font>
      <sz val="12"/>
      <color rgb="FF00B0F0"/>
      <name val="ＭＳ Ｐ明朝"/>
      <family val="1"/>
      <charset val="128"/>
    </font>
    <font>
      <b/>
      <sz val="16"/>
      <name val="ＭＳ Ｐゴシック"/>
      <family val="3"/>
      <charset val="128"/>
    </font>
    <font>
      <sz val="14"/>
      <name val="ＭＳ Ｐ明朝"/>
      <family val="1"/>
      <charset val="128"/>
    </font>
    <font>
      <b/>
      <sz val="24"/>
      <name val="ＭＳ Ｐゴシック"/>
      <family val="3"/>
      <charset val="128"/>
      <scheme val="minor"/>
    </font>
    <font>
      <sz val="11"/>
      <name val="ＭＳ Ｐゴシック"/>
      <family val="3"/>
      <charset val="128"/>
      <scheme val="minor"/>
    </font>
    <font>
      <sz val="10"/>
      <name val="ＭＳ 明朝"/>
      <family val="1"/>
      <charset val="128"/>
    </font>
    <font>
      <sz val="11"/>
      <color theme="1" tint="0.499984740745262"/>
      <name val="ＭＳ Ｐゴシック"/>
      <family val="3"/>
      <charset val="128"/>
    </font>
    <font>
      <sz val="12"/>
      <color theme="1" tint="0.499984740745262"/>
      <name val="ＭＳ Ｐ明朝"/>
      <family val="1"/>
      <charset val="128"/>
    </font>
    <font>
      <sz val="13"/>
      <color rgb="FF00B0F0"/>
      <name val="ＭＳ Ｐ明朝"/>
      <family val="1"/>
      <charset val="128"/>
    </font>
    <font>
      <b/>
      <sz val="18"/>
      <name val="ＭＳ Ｐゴシック"/>
      <family val="3"/>
      <charset val="128"/>
      <scheme val="minor"/>
    </font>
    <font>
      <sz val="12"/>
      <name val="ＭＳ Ｐゴシック"/>
      <family val="3"/>
      <charset val="128"/>
      <scheme val="minor"/>
    </font>
    <font>
      <sz val="11"/>
      <color theme="0" tint="-0.34998626667073579"/>
      <name val="ＭＳ Ｐゴシック"/>
      <family val="3"/>
      <charset val="128"/>
      <scheme val="minor"/>
    </font>
    <font>
      <sz val="11"/>
      <color theme="1"/>
      <name val="ＭＳ Ｐゴシック"/>
      <family val="3"/>
      <charset val="128"/>
    </font>
  </fonts>
  <fills count="9">
    <fill>
      <patternFill patternType="none"/>
    </fill>
    <fill>
      <patternFill patternType="gray125"/>
    </fill>
    <fill>
      <patternFill patternType="solid">
        <fgColor indexed="43"/>
        <bgColor indexed="64"/>
      </patternFill>
    </fill>
    <fill>
      <patternFill patternType="solid">
        <fgColor rgb="FFFFFF99"/>
        <bgColor indexed="64"/>
      </patternFill>
    </fill>
    <fill>
      <patternFill patternType="solid">
        <fgColor theme="0"/>
        <bgColor indexed="64"/>
      </patternFill>
    </fill>
    <fill>
      <patternFill patternType="solid">
        <fgColor theme="0" tint="-0.34998626667073579"/>
        <bgColor indexed="64"/>
      </patternFill>
    </fill>
    <fill>
      <patternFill patternType="solid">
        <fgColor theme="0" tint="-0.249977111117893"/>
        <bgColor indexed="64"/>
      </patternFill>
    </fill>
    <fill>
      <patternFill patternType="solid">
        <fgColor rgb="FFFFFFFF"/>
        <bgColor indexed="64"/>
      </patternFill>
    </fill>
    <fill>
      <patternFill patternType="solid">
        <fgColor theme="1" tint="4.9989318521683403E-2"/>
        <bgColor indexed="64"/>
      </patternFill>
    </fill>
  </fills>
  <borders count="59">
    <border>
      <left/>
      <right/>
      <top/>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right style="medium">
        <color indexed="64"/>
      </right>
      <top/>
      <bottom/>
      <diagonal/>
    </border>
    <border>
      <left style="medium">
        <color indexed="64"/>
      </left>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right/>
      <top style="thin">
        <color theme="0" tint="-0.499984740745262"/>
      </top>
      <bottom/>
      <diagonal/>
    </border>
    <border>
      <left/>
      <right/>
      <top style="thin">
        <color theme="0" tint="-0.499984740745262"/>
      </top>
      <bottom style="thin">
        <color theme="0" tint="-0.499984740745262"/>
      </bottom>
      <diagonal/>
    </border>
    <border>
      <left style="thin">
        <color theme="0" tint="-0.499984740745262"/>
      </left>
      <right/>
      <top style="thin">
        <color theme="0" tint="-0.499984740745262"/>
      </top>
      <bottom/>
      <diagonal/>
    </border>
    <border>
      <left style="thin">
        <color theme="0" tint="-0.499984740745262"/>
      </left>
      <right/>
      <top style="thin">
        <color theme="0" tint="-0.499984740745262"/>
      </top>
      <bottom style="thin">
        <color theme="0" tint="-0.499984740745262"/>
      </bottom>
      <diagonal/>
    </border>
    <border>
      <left style="thin">
        <color theme="0" tint="-0.499984740745262"/>
      </left>
      <right/>
      <top/>
      <bottom/>
      <diagonal/>
    </border>
  </borders>
  <cellStyleXfs count="46">
    <xf numFmtId="0" fontId="0" fillId="0" borderId="0"/>
    <xf numFmtId="38" fontId="11" fillId="0" borderId="0" applyFont="0" applyFill="0" applyBorder="0" applyAlignment="0" applyProtection="0"/>
    <xf numFmtId="9" fontId="11" fillId="0" borderId="0" applyFont="0" applyFill="0" applyBorder="0" applyAlignment="0" applyProtection="0"/>
    <xf numFmtId="38" fontId="11" fillId="0" borderId="0" applyFont="0" applyFill="0" applyBorder="0" applyAlignment="0" applyProtection="0"/>
    <xf numFmtId="38" fontId="17"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1" fillId="0" borderId="0" applyFont="0" applyFill="0" applyBorder="0" applyAlignment="0" applyProtection="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7"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alignment vertical="center"/>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4" fillId="0" borderId="0">
      <alignment vertical="center"/>
    </xf>
    <xf numFmtId="38" fontId="26" fillId="0" borderId="0" applyFont="0" applyFill="0" applyBorder="0" applyAlignment="0" applyProtection="0">
      <alignment vertical="center"/>
    </xf>
    <xf numFmtId="0" fontId="27" fillId="0" borderId="0" applyNumberFormat="0" applyFont="0" applyFill="0" applyBorder="0" applyAlignment="0" applyProtection="0"/>
    <xf numFmtId="38" fontId="11" fillId="0" borderId="0" applyFont="0" applyFill="0" applyBorder="0" applyAlignment="0" applyProtection="0">
      <alignment vertical="center"/>
    </xf>
    <xf numFmtId="6" fontId="11" fillId="0" borderId="0" applyFont="0" applyFill="0" applyBorder="0" applyAlignment="0" applyProtection="0"/>
    <xf numFmtId="0" fontId="3" fillId="0" borderId="0">
      <alignment vertical="center"/>
    </xf>
    <xf numFmtId="38" fontId="11" fillId="0" borderId="0" applyFont="0" applyFill="0" applyBorder="0" applyAlignment="0" applyProtection="0">
      <alignment vertical="center"/>
    </xf>
    <xf numFmtId="0" fontId="2" fillId="0" borderId="0">
      <alignment vertical="center"/>
    </xf>
    <xf numFmtId="0" fontId="1" fillId="0" borderId="0">
      <alignment vertical="center"/>
    </xf>
  </cellStyleXfs>
  <cellXfs count="871">
    <xf numFmtId="0" fontId="0" fillId="0" borderId="0" xfId="0"/>
    <xf numFmtId="0" fontId="6" fillId="0" borderId="0" xfId="0" applyFont="1" applyProtection="1"/>
    <xf numFmtId="0" fontId="6" fillId="0" borderId="0" xfId="0" applyFont="1" applyAlignment="1">
      <alignment vertical="center"/>
    </xf>
    <xf numFmtId="0" fontId="6" fillId="0" borderId="0" xfId="0" applyFont="1" applyAlignment="1" applyProtection="1">
      <alignment vertical="center"/>
    </xf>
    <xf numFmtId="0" fontId="6" fillId="0" borderId="2" xfId="0" applyFont="1" applyBorder="1" applyProtection="1"/>
    <xf numFmtId="0" fontId="10" fillId="0" borderId="1" xfId="0" applyFont="1" applyBorder="1" applyAlignment="1" applyProtection="1">
      <alignment vertical="center"/>
    </xf>
    <xf numFmtId="0" fontId="10" fillId="0" borderId="1" xfId="0" applyFont="1" applyBorder="1" applyAlignment="1" applyProtection="1"/>
    <xf numFmtId="0" fontId="9" fillId="0" borderId="0" xfId="0" applyFont="1" applyAlignment="1">
      <alignment vertical="center"/>
    </xf>
    <xf numFmtId="0" fontId="12" fillId="0" borderId="0" xfId="0" applyFont="1"/>
    <xf numFmtId="0" fontId="0" fillId="0" borderId="8" xfId="0" applyBorder="1"/>
    <xf numFmtId="0" fontId="0" fillId="0" borderId="9" xfId="0" applyBorder="1" applyAlignment="1">
      <alignment horizontal="center"/>
    </xf>
    <xf numFmtId="0" fontId="0" fillId="0" borderId="1" xfId="0" applyBorder="1"/>
    <xf numFmtId="3" fontId="10" fillId="0" borderId="1" xfId="0" applyNumberFormat="1" applyFont="1" applyBorder="1" applyAlignment="1" applyProtection="1">
      <alignment vertical="center"/>
    </xf>
    <xf numFmtId="0" fontId="23" fillId="0" borderId="0" xfId="0" applyFont="1" applyProtection="1"/>
    <xf numFmtId="0" fontId="6" fillId="4" borderId="8" xfId="0" applyFont="1" applyFill="1" applyBorder="1" applyAlignment="1" applyProtection="1">
      <alignment vertical="center"/>
    </xf>
    <xf numFmtId="0" fontId="6" fillId="4" borderId="8" xfId="0" applyFont="1" applyFill="1" applyBorder="1" applyAlignment="1" applyProtection="1">
      <alignment horizontal="right" vertical="center"/>
    </xf>
    <xf numFmtId="0" fontId="19" fillId="0" borderId="0" xfId="0" applyFont="1" applyAlignment="1" applyProtection="1"/>
    <xf numFmtId="0" fontId="19" fillId="0" borderId="0" xfId="0" applyFont="1" applyProtection="1"/>
    <xf numFmtId="0" fontId="20" fillId="0" borderId="0" xfId="0" applyFont="1" applyProtection="1"/>
    <xf numFmtId="0" fontId="19" fillId="0" borderId="0" xfId="0" applyFont="1" applyAlignment="1" applyProtection="1">
      <alignment vertical="center"/>
    </xf>
    <xf numFmtId="0" fontId="21" fillId="0" borderId="0" xfId="0" applyFont="1" applyAlignment="1" applyProtection="1">
      <alignment vertical="top"/>
    </xf>
    <xf numFmtId="0" fontId="21" fillId="0" borderId="0" xfId="0" applyFont="1" applyAlignment="1" applyProtection="1">
      <alignment horizontal="left" vertical="top"/>
    </xf>
    <xf numFmtId="0" fontId="7" fillId="0" borderId="0" xfId="0" applyFont="1" applyAlignment="1" applyProtection="1">
      <alignment vertical="top"/>
    </xf>
    <xf numFmtId="0" fontId="8" fillId="0" borderId="0" xfId="0" applyFont="1" applyProtection="1"/>
    <xf numFmtId="0" fontId="21" fillId="0" borderId="0" xfId="0" applyFont="1" applyAlignment="1" applyProtection="1">
      <alignment horizontal="center" vertical="top"/>
    </xf>
    <xf numFmtId="0" fontId="6" fillId="0" borderId="0" xfId="0" applyFont="1" applyAlignment="1" applyProtection="1">
      <alignment vertical="top"/>
    </xf>
    <xf numFmtId="0" fontId="21" fillId="0" borderId="0" xfId="0" applyFont="1" applyAlignment="1" applyProtection="1">
      <alignment vertical="top" wrapText="1"/>
    </xf>
    <xf numFmtId="0" fontId="21" fillId="0" borderId="0" xfId="0" applyFont="1" applyAlignment="1" applyProtection="1">
      <alignment horizontal="center" vertical="top" wrapText="1"/>
    </xf>
    <xf numFmtId="0" fontId="21" fillId="0" borderId="0" xfId="0" applyFont="1" applyAlignment="1" applyProtection="1">
      <alignment vertical="top" shrinkToFit="1"/>
    </xf>
    <xf numFmtId="0" fontId="19" fillId="0" borderId="0" xfId="0" applyFont="1" applyAlignment="1" applyProtection="1">
      <alignment wrapText="1"/>
    </xf>
    <xf numFmtId="0" fontId="6" fillId="0" borderId="0" xfId="0" applyFont="1" applyFill="1" applyBorder="1" applyAlignment="1" applyProtection="1"/>
    <xf numFmtId="0" fontId="6" fillId="0" borderId="0" xfId="0" applyFont="1" applyFill="1" applyBorder="1" applyAlignment="1" applyProtection="1">
      <alignment horizontal="center"/>
    </xf>
    <xf numFmtId="0" fontId="6" fillId="0" borderId="0" xfId="0" applyFont="1" applyFill="1" applyBorder="1" applyAlignment="1" applyProtection="1">
      <alignment shrinkToFit="1"/>
    </xf>
    <xf numFmtId="0" fontId="6" fillId="0" borderId="0" xfId="0" applyFont="1" applyAlignment="1" applyProtection="1">
      <alignment horizontal="right"/>
    </xf>
    <xf numFmtId="0" fontId="22" fillId="4" borderId="0" xfId="0" applyFont="1" applyFill="1" applyAlignment="1" applyProtection="1">
      <alignment vertical="center"/>
    </xf>
    <xf numFmtId="0" fontId="6" fillId="0" borderId="0" xfId="0" applyFont="1" applyFill="1" applyAlignment="1" applyProtection="1">
      <alignment vertical="center"/>
    </xf>
    <xf numFmtId="0" fontId="21" fillId="0" borderId="0" xfId="0" applyFont="1" applyProtection="1"/>
    <xf numFmtId="0" fontId="15" fillId="0" borderId="0" xfId="0" applyFont="1" applyFill="1" applyProtection="1"/>
    <xf numFmtId="0" fontId="19" fillId="0" borderId="0" xfId="0" applyFont="1" applyFill="1" applyProtection="1"/>
    <xf numFmtId="0" fontId="6" fillId="0" borderId="0" xfId="0" applyFont="1" applyAlignment="1" applyProtection="1"/>
    <xf numFmtId="0" fontId="10" fillId="0" borderId="0" xfId="0" applyFont="1" applyFill="1" applyBorder="1" applyAlignment="1" applyProtection="1">
      <alignment vertical="center"/>
    </xf>
    <xf numFmtId="0" fontId="10" fillId="0" borderId="2" xfId="0" applyFont="1" applyFill="1" applyBorder="1" applyAlignment="1" applyProtection="1">
      <alignment horizontal="center" vertical="center"/>
    </xf>
    <xf numFmtId="0" fontId="6" fillId="0" borderId="2" xfId="0" applyFont="1" applyFill="1" applyBorder="1" applyAlignment="1" applyProtection="1">
      <alignment vertical="center"/>
      <protection locked="0"/>
    </xf>
    <xf numFmtId="0" fontId="6" fillId="0" borderId="2" xfId="0" applyFont="1" applyFill="1" applyBorder="1" applyAlignment="1" applyProtection="1">
      <alignment vertical="center"/>
    </xf>
    <xf numFmtId="3" fontId="10" fillId="0" borderId="1" xfId="0" applyNumberFormat="1" applyFont="1" applyBorder="1" applyAlignment="1" applyProtection="1">
      <alignment horizontal="center" vertical="center"/>
    </xf>
    <xf numFmtId="0" fontId="6" fillId="0" borderId="8" xfId="0" applyFont="1" applyFill="1" applyBorder="1" applyAlignment="1" applyProtection="1">
      <alignment vertical="center"/>
      <protection locked="0"/>
    </xf>
    <xf numFmtId="0" fontId="8" fillId="0" borderId="1" xfId="0" applyFont="1" applyBorder="1" applyAlignment="1" applyProtection="1">
      <alignment vertical="center"/>
    </xf>
    <xf numFmtId="0" fontId="8" fillId="0" borderId="0" xfId="0" applyFont="1" applyAlignment="1" applyProtection="1">
      <alignment vertical="center"/>
    </xf>
    <xf numFmtId="0" fontId="10" fillId="0" borderId="1" xfId="0" applyFont="1" applyFill="1" applyBorder="1" applyAlignment="1" applyProtection="1"/>
    <xf numFmtId="3" fontId="10" fillId="0" borderId="1" xfId="0" applyNumberFormat="1" applyFont="1" applyFill="1" applyBorder="1" applyAlignment="1" applyProtection="1">
      <alignment horizontal="center" vertical="center"/>
    </xf>
    <xf numFmtId="3" fontId="10" fillId="0" borderId="1" xfId="0" applyNumberFormat="1" applyFont="1" applyFill="1" applyBorder="1" applyAlignment="1" applyProtection="1">
      <alignment vertical="center"/>
    </xf>
    <xf numFmtId="0" fontId="10" fillId="0" borderId="0" xfId="0" applyFont="1" applyBorder="1" applyAlignment="1" applyProtection="1">
      <alignment horizontal="center" shrinkToFit="1"/>
    </xf>
    <xf numFmtId="0" fontId="10" fillId="0" borderId="0" xfId="0" applyFont="1" applyBorder="1" applyAlignment="1" applyProtection="1"/>
    <xf numFmtId="0" fontId="6" fillId="4" borderId="0" xfId="0" applyFont="1" applyFill="1" applyBorder="1" applyAlignment="1" applyProtection="1">
      <alignment horizontal="right" vertical="center"/>
    </xf>
    <xf numFmtId="0" fontId="10" fillId="0" borderId="0" xfId="0" applyFont="1" applyBorder="1" applyAlignment="1" applyProtection="1">
      <alignment horizontal="center" vertical="center"/>
    </xf>
    <xf numFmtId="3" fontId="10" fillId="0" borderId="0" xfId="0" applyNumberFormat="1" applyFont="1" applyBorder="1" applyAlignment="1" applyProtection="1">
      <alignment horizontal="center" vertical="center"/>
    </xf>
    <xf numFmtId="0" fontId="6" fillId="0" borderId="0" xfId="0" applyFont="1" applyFill="1" applyBorder="1" applyAlignment="1" applyProtection="1">
      <alignment vertical="center"/>
      <protection locked="0"/>
    </xf>
    <xf numFmtId="3" fontId="6" fillId="0" borderId="0" xfId="0" applyNumberFormat="1" applyFont="1" applyFill="1" applyBorder="1" applyAlignment="1" applyProtection="1">
      <alignment vertical="center"/>
    </xf>
    <xf numFmtId="0" fontId="10" fillId="0" borderId="0" xfId="0" applyFont="1" applyFill="1" applyBorder="1" applyAlignment="1" applyProtection="1">
      <alignment horizontal="center" vertical="center" shrinkToFit="1"/>
    </xf>
    <xf numFmtId="3" fontId="8" fillId="0" borderId="0" xfId="0" applyNumberFormat="1" applyFont="1" applyFill="1" applyBorder="1" applyAlignment="1" applyProtection="1">
      <alignment vertical="center"/>
    </xf>
    <xf numFmtId="0" fontId="23" fillId="0" borderId="0" xfId="0" applyFont="1" applyFill="1" applyBorder="1" applyAlignment="1" applyProtection="1">
      <alignment horizontal="center"/>
      <protection locked="0"/>
    </xf>
    <xf numFmtId="0" fontId="23" fillId="0" borderId="0" xfId="0" applyFont="1" applyFill="1" applyBorder="1" applyAlignment="1" applyProtection="1">
      <protection locked="0"/>
    </xf>
    <xf numFmtId="0" fontId="10" fillId="0" borderId="0" xfId="0" applyFont="1" applyFill="1" applyBorder="1" applyAlignment="1" applyProtection="1">
      <alignment horizontal="center" vertical="center"/>
    </xf>
    <xf numFmtId="0" fontId="10" fillId="0" borderId="0" xfId="0" applyFont="1" applyProtection="1"/>
    <xf numFmtId="0" fontId="32" fillId="0" borderId="0" xfId="0" applyFont="1" applyProtection="1"/>
    <xf numFmtId="0" fontId="10" fillId="0" borderId="0" xfId="0" applyFont="1" applyAlignment="1" applyProtection="1"/>
    <xf numFmtId="3" fontId="31" fillId="0" borderId="0" xfId="0" applyNumberFormat="1" applyFont="1" applyFill="1" applyBorder="1" applyAlignment="1" applyProtection="1">
      <alignment vertical="center"/>
    </xf>
    <xf numFmtId="0" fontId="10" fillId="0" borderId="9" xfId="0" applyFont="1" applyBorder="1" applyAlignment="1" applyProtection="1">
      <alignment vertical="center"/>
    </xf>
    <xf numFmtId="0" fontId="37" fillId="0" borderId="0" xfId="37" applyFont="1" applyProtection="1">
      <alignment vertical="center"/>
    </xf>
    <xf numFmtId="0" fontId="38" fillId="0" borderId="0" xfId="37" applyFont="1" applyProtection="1">
      <alignment vertical="center"/>
    </xf>
    <xf numFmtId="0" fontId="37" fillId="0" borderId="0" xfId="37" applyFont="1" applyBorder="1" applyAlignment="1" applyProtection="1">
      <alignment horizontal="center" vertical="center"/>
    </xf>
    <xf numFmtId="0" fontId="39" fillId="0" borderId="0" xfId="37" applyFont="1" applyProtection="1">
      <alignment vertical="center"/>
    </xf>
    <xf numFmtId="0" fontId="40" fillId="0" borderId="0" xfId="37" applyFont="1" applyFill="1" applyProtection="1">
      <alignment vertical="center"/>
    </xf>
    <xf numFmtId="0" fontId="37" fillId="0" borderId="0" xfId="37" applyFont="1" applyFill="1" applyProtection="1">
      <alignment vertical="center"/>
    </xf>
    <xf numFmtId="0" fontId="6" fillId="0" borderId="0" xfId="0" applyFont="1" applyAlignment="1">
      <alignment horizontal="left" vertical="center"/>
    </xf>
    <xf numFmtId="0" fontId="8" fillId="0" borderId="0" xfId="0" applyFont="1" applyAlignment="1">
      <alignment vertical="center"/>
    </xf>
    <xf numFmtId="0" fontId="43" fillId="0" borderId="0" xfId="0" applyFont="1" applyAlignment="1">
      <alignment horizontal="left" vertical="center"/>
    </xf>
    <xf numFmtId="0" fontId="43" fillId="0" borderId="0" xfId="0" applyFont="1" applyAlignment="1">
      <alignment vertical="center"/>
    </xf>
    <xf numFmtId="0" fontId="6" fillId="0" borderId="0" xfId="0" applyFont="1" applyFill="1" applyAlignment="1">
      <alignment horizontal="center" vertical="center"/>
    </xf>
    <xf numFmtId="0" fontId="6" fillId="0" borderId="0" xfId="0" applyFont="1" applyFill="1" applyAlignment="1">
      <alignment vertical="center"/>
    </xf>
    <xf numFmtId="0" fontId="6" fillId="0" borderId="0" xfId="0" applyFont="1" applyBorder="1" applyAlignment="1">
      <alignment horizontal="center" vertical="center"/>
    </xf>
    <xf numFmtId="0" fontId="6" fillId="0" borderId="0" xfId="0" applyFont="1" applyAlignment="1">
      <alignment horizontal="center" vertical="center"/>
    </xf>
    <xf numFmtId="0" fontId="6" fillId="0" borderId="0" xfId="0" applyFont="1" applyBorder="1" applyAlignment="1">
      <alignment horizontal="left"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6" fillId="0" borderId="35" xfId="0" applyFont="1" applyBorder="1" applyAlignment="1">
      <alignment horizontal="left" vertical="center"/>
    </xf>
    <xf numFmtId="0" fontId="6" fillId="0" borderId="36" xfId="0" applyFont="1" applyBorder="1" applyAlignment="1">
      <alignment horizontal="left" vertical="center"/>
    </xf>
    <xf numFmtId="0" fontId="8" fillId="0" borderId="0" xfId="0" applyFont="1" applyAlignment="1">
      <alignment horizontal="left" vertical="center"/>
    </xf>
    <xf numFmtId="0" fontId="6" fillId="0" borderId="0" xfId="0" applyFont="1" applyBorder="1" applyAlignment="1">
      <alignment horizontal="right" vertical="center" shrinkToFit="1"/>
    </xf>
    <xf numFmtId="0" fontId="6" fillId="0" borderId="7" xfId="0" applyFont="1" applyFill="1" applyBorder="1" applyAlignment="1">
      <alignment horizontal="left" vertical="center" shrinkToFit="1"/>
    </xf>
    <xf numFmtId="0" fontId="6" fillId="0" borderId="7" xfId="0" applyFont="1" applyFill="1" applyBorder="1" applyAlignment="1">
      <alignment vertical="center" shrinkToFit="1"/>
    </xf>
    <xf numFmtId="0" fontId="6" fillId="0" borderId="6" xfId="0" applyFont="1" applyBorder="1" applyAlignment="1">
      <alignment vertical="center" shrinkToFit="1"/>
    </xf>
    <xf numFmtId="0" fontId="6" fillId="0" borderId="7" xfId="0" applyFont="1" applyBorder="1" applyAlignment="1">
      <alignment vertical="center" shrinkToFit="1"/>
    </xf>
    <xf numFmtId="0" fontId="6" fillId="6" borderId="7" xfId="0" applyFont="1" applyFill="1" applyBorder="1" applyAlignment="1">
      <alignment horizontal="center" vertical="center" shrinkToFit="1"/>
    </xf>
    <xf numFmtId="176" fontId="6" fillId="0" borderId="7" xfId="0" applyNumberFormat="1" applyFont="1" applyFill="1" applyBorder="1" applyAlignment="1">
      <alignment horizontal="center" vertical="center" shrinkToFit="1"/>
    </xf>
    <xf numFmtId="0" fontId="7" fillId="0" borderId="7" xfId="0" applyFont="1" applyBorder="1" applyAlignment="1">
      <alignment horizontal="center" vertical="center" textRotation="255" wrapText="1" shrinkToFit="1"/>
    </xf>
    <xf numFmtId="0" fontId="9" fillId="0" borderId="15" xfId="0" applyFont="1" applyBorder="1" applyAlignment="1">
      <alignment vertical="center" textRotation="255" shrinkToFit="1"/>
    </xf>
    <xf numFmtId="0" fontId="6" fillId="5" borderId="7" xfId="0" applyFont="1" applyFill="1" applyBorder="1" applyAlignment="1">
      <alignment horizontal="center" vertical="center" shrinkToFit="1"/>
    </xf>
    <xf numFmtId="176" fontId="9" fillId="0" borderId="7" xfId="0" applyNumberFormat="1" applyFont="1" applyFill="1" applyBorder="1" applyAlignment="1">
      <alignment horizontal="center" vertical="center" shrinkToFit="1"/>
    </xf>
    <xf numFmtId="176" fontId="9" fillId="0" borderId="5" xfId="0" applyNumberFormat="1" applyFont="1" applyFill="1" applyBorder="1" applyAlignment="1">
      <alignment horizontal="center" vertical="center" shrinkToFit="1"/>
    </xf>
    <xf numFmtId="176" fontId="9" fillId="0" borderId="7" xfId="0" applyNumberFormat="1" applyFont="1" applyFill="1" applyBorder="1" applyAlignment="1">
      <alignment vertical="center" shrinkToFit="1"/>
    </xf>
    <xf numFmtId="0" fontId="6" fillId="0" borderId="0" xfId="0" applyFont="1" applyFill="1" applyAlignment="1">
      <alignment horizontal="center" vertical="center" shrinkToFit="1"/>
    </xf>
    <xf numFmtId="176" fontId="9" fillId="0" borderId="16" xfId="0" applyNumberFormat="1" applyFont="1" applyFill="1" applyBorder="1" applyAlignment="1">
      <alignment horizontal="center" vertical="center" shrinkToFit="1"/>
    </xf>
    <xf numFmtId="0" fontId="6" fillId="0" borderId="0" xfId="0" applyFont="1" applyFill="1" applyAlignment="1">
      <alignment vertical="center" shrinkToFit="1"/>
    </xf>
    <xf numFmtId="0" fontId="6" fillId="0" borderId="0" xfId="0" applyFont="1" applyFill="1" applyBorder="1" applyAlignment="1">
      <alignment horizontal="center" vertical="center" shrinkToFit="1"/>
    </xf>
    <xf numFmtId="0" fontId="6" fillId="0" borderId="0" xfId="0" applyFont="1" applyFill="1" applyAlignment="1" applyProtection="1">
      <alignment vertical="center" wrapText="1"/>
      <protection locked="0"/>
    </xf>
    <xf numFmtId="0" fontId="7" fillId="0" borderId="0" xfId="0" applyFont="1" applyAlignment="1" applyProtection="1">
      <alignment vertical="top" shrinkToFit="1"/>
    </xf>
    <xf numFmtId="0" fontId="39" fillId="0" borderId="0" xfId="37" applyFont="1" applyBorder="1" applyAlignment="1" applyProtection="1">
      <alignment horizontal="center" vertical="center"/>
    </xf>
    <xf numFmtId="0" fontId="42" fillId="0" borderId="0" xfId="37" applyFont="1" applyProtection="1">
      <alignment vertical="center"/>
    </xf>
    <xf numFmtId="0" fontId="39" fillId="0" borderId="0" xfId="37" applyFont="1" applyFill="1" applyBorder="1" applyAlignment="1" applyProtection="1">
      <alignment horizontal="center" vertical="center"/>
      <protection locked="0"/>
    </xf>
    <xf numFmtId="0" fontId="37" fillId="6" borderId="0" xfId="37" applyFont="1" applyFill="1" applyProtection="1">
      <alignment vertical="center"/>
    </xf>
    <xf numFmtId="0" fontId="41" fillId="6" borderId="0" xfId="37" applyFont="1" applyFill="1" applyProtection="1">
      <alignment vertical="center"/>
    </xf>
    <xf numFmtId="0" fontId="35" fillId="0" borderId="0" xfId="37" applyFont="1" applyAlignment="1" applyProtection="1">
      <alignment horizontal="center" vertical="center"/>
      <protection locked="0"/>
    </xf>
    <xf numFmtId="0" fontId="8" fillId="0" borderId="7" xfId="0" applyFont="1" applyBorder="1" applyAlignment="1">
      <alignment horizontal="center" vertical="center"/>
    </xf>
    <xf numFmtId="0" fontId="6" fillId="0" borderId="0" xfId="0" applyFont="1" applyFill="1" applyAlignment="1" applyProtection="1">
      <alignment vertical="center" wrapText="1"/>
    </xf>
    <xf numFmtId="3" fontId="22" fillId="0" borderId="0" xfId="0" applyNumberFormat="1" applyFont="1" applyFill="1" applyBorder="1" applyAlignment="1" applyProtection="1">
      <alignment horizontal="center" vertical="center"/>
    </xf>
    <xf numFmtId="0" fontId="6" fillId="0" borderId="0" xfId="0" applyFont="1" applyBorder="1" applyAlignment="1">
      <alignment horizontal="left" vertical="center" shrinkToFit="1"/>
    </xf>
    <xf numFmtId="176" fontId="6" fillId="0" borderId="0" xfId="0" applyNumberFormat="1" applyFont="1" applyBorder="1" applyAlignment="1">
      <alignment horizontal="center" vertical="center" shrinkToFit="1"/>
    </xf>
    <xf numFmtId="0" fontId="6" fillId="0" borderId="0" xfId="0" applyFont="1" applyBorder="1" applyAlignment="1">
      <alignment vertical="center" shrinkToFit="1"/>
    </xf>
    <xf numFmtId="0" fontId="6" fillId="0" borderId="0" xfId="0" applyFont="1" applyBorder="1" applyAlignment="1">
      <alignment horizontal="center" vertical="center" shrinkToFit="1"/>
    </xf>
    <xf numFmtId="0" fontId="9" fillId="0" borderId="7" xfId="0" applyFont="1" applyFill="1" applyBorder="1" applyAlignment="1">
      <alignment horizontal="center" vertical="center" shrinkToFit="1"/>
    </xf>
    <xf numFmtId="0" fontId="9" fillId="0" borderId="5" xfId="0" applyFont="1" applyFill="1" applyBorder="1" applyAlignment="1">
      <alignment horizontal="center" vertical="center" shrinkToFit="1"/>
    </xf>
    <xf numFmtId="0" fontId="6" fillId="0" borderId="7" xfId="0" applyFont="1" applyBorder="1" applyAlignment="1">
      <alignment horizontal="center" vertical="center" textRotation="255" wrapText="1" shrinkToFit="1"/>
    </xf>
    <xf numFmtId="0" fontId="6" fillId="0" borderId="0" xfId="0" applyFont="1" applyAlignment="1">
      <alignment vertical="center" shrinkToFit="1"/>
    </xf>
    <xf numFmtId="0" fontId="6" fillId="0" borderId="0" xfId="0" applyFont="1" applyAlignment="1">
      <alignment horizontal="center" vertical="center" shrinkToFit="1"/>
    </xf>
    <xf numFmtId="0" fontId="6" fillId="0" borderId="0" xfId="0" applyFont="1" applyAlignment="1">
      <alignment horizontal="right" vertical="center" shrinkToFit="1"/>
    </xf>
    <xf numFmtId="0" fontId="11" fillId="0" borderId="0" xfId="10"/>
    <xf numFmtId="0" fontId="0" fillId="0" borderId="7" xfId="0" applyBorder="1" applyAlignment="1">
      <alignment horizontal="centerContinuous"/>
    </xf>
    <xf numFmtId="0" fontId="0" fillId="0" borderId="7" xfId="0" applyBorder="1"/>
    <xf numFmtId="38" fontId="0" fillId="0" borderId="0" xfId="40" applyFont="1" applyAlignment="1"/>
    <xf numFmtId="0" fontId="45" fillId="0" borderId="7" xfId="0" applyFont="1" applyBorder="1" applyAlignment="1">
      <alignment vertical="center" shrinkToFit="1"/>
    </xf>
    <xf numFmtId="0" fontId="6" fillId="0" borderId="17" xfId="0" applyFont="1" applyBorder="1" applyAlignment="1">
      <alignment vertical="center" shrinkToFit="1"/>
    </xf>
    <xf numFmtId="0" fontId="6" fillId="0" borderId="46" xfId="0" applyFont="1" applyBorder="1" applyAlignment="1">
      <alignment vertical="center" shrinkToFit="1"/>
    </xf>
    <xf numFmtId="179" fontId="6" fillId="0" borderId="47" xfId="1" applyNumberFormat="1" applyFont="1" applyFill="1" applyBorder="1" applyAlignment="1">
      <alignment horizontal="center" vertical="center" shrinkToFit="1"/>
    </xf>
    <xf numFmtId="0" fontId="6" fillId="0" borderId="12" xfId="0" applyFont="1" applyBorder="1" applyAlignment="1">
      <alignment horizontal="right" vertical="center" shrinkToFit="1"/>
    </xf>
    <xf numFmtId="0" fontId="6" fillId="0" borderId="48" xfId="0" applyFont="1" applyBorder="1" applyAlignment="1">
      <alignment vertical="center" shrinkToFit="1"/>
    </xf>
    <xf numFmtId="0" fontId="6" fillId="0" borderId="41" xfId="0" applyFont="1" applyBorder="1" applyAlignment="1">
      <alignment vertical="center" shrinkToFit="1"/>
    </xf>
    <xf numFmtId="0" fontId="23" fillId="0" borderId="41" xfId="0" applyFont="1" applyBorder="1" applyAlignment="1">
      <alignment vertical="center" shrinkToFit="1"/>
    </xf>
    <xf numFmtId="0" fontId="23" fillId="0" borderId="49" xfId="0" applyFont="1" applyBorder="1" applyAlignment="1">
      <alignment vertical="center" shrinkToFit="1"/>
    </xf>
    <xf numFmtId="0" fontId="22" fillId="0" borderId="0" xfId="0" applyFont="1" applyFill="1" applyBorder="1" applyAlignment="1" applyProtection="1">
      <protection locked="0"/>
    </xf>
    <xf numFmtId="0" fontId="10" fillId="0" borderId="0" xfId="0" applyFont="1" applyFill="1" applyBorder="1" applyAlignment="1" applyProtection="1">
      <alignment vertical="center" shrinkToFit="1"/>
    </xf>
    <xf numFmtId="3" fontId="22" fillId="0" borderId="0" xfId="0" applyNumberFormat="1" applyFont="1" applyFill="1" applyBorder="1" applyAlignment="1" applyProtection="1">
      <alignment vertical="center"/>
    </xf>
    <xf numFmtId="0" fontId="10" fillId="0" borderId="0" xfId="0" applyFont="1" applyAlignment="1">
      <alignment vertical="center" shrinkToFit="1"/>
    </xf>
    <xf numFmtId="3" fontId="6" fillId="0" borderId="0" xfId="0" applyNumberFormat="1" applyFont="1" applyAlignment="1">
      <alignment vertical="center"/>
    </xf>
    <xf numFmtId="3" fontId="8" fillId="0" borderId="7" xfId="0" applyNumberFormat="1" applyFont="1" applyBorder="1" applyAlignment="1">
      <alignment horizontal="center" vertical="center"/>
    </xf>
    <xf numFmtId="0" fontId="6" fillId="0" borderId="0" xfId="0" applyFont="1" applyProtection="1">
      <protection locked="0"/>
    </xf>
    <xf numFmtId="3" fontId="24" fillId="0" borderId="8" xfId="0" applyNumberFormat="1" applyFont="1" applyBorder="1" applyAlignment="1">
      <alignment vertical="center"/>
    </xf>
    <xf numFmtId="3" fontId="24" fillId="0" borderId="1" xfId="0" applyNumberFormat="1" applyFont="1" applyBorder="1" applyAlignment="1">
      <alignment vertical="center"/>
    </xf>
    <xf numFmtId="3" fontId="6" fillId="0" borderId="0" xfId="0" applyNumberFormat="1" applyFont="1" applyBorder="1" applyAlignment="1" applyProtection="1">
      <alignment horizontal="right" vertical="center" indent="1"/>
    </xf>
    <xf numFmtId="0" fontId="6" fillId="0" borderId="9" xfId="0" applyFont="1" applyBorder="1" applyProtection="1"/>
    <xf numFmtId="3" fontId="6" fillId="0" borderId="1" xfId="0" applyNumberFormat="1" applyFont="1" applyBorder="1" applyAlignment="1">
      <alignment horizontal="center" vertical="center"/>
    </xf>
    <xf numFmtId="0" fontId="6" fillId="0" borderId="10" xfId="0" applyFont="1" applyFill="1" applyBorder="1" applyProtection="1"/>
    <xf numFmtId="3" fontId="10" fillId="0" borderId="0" xfId="0" applyNumberFormat="1" applyFont="1" applyBorder="1" applyAlignment="1" applyProtection="1">
      <alignment vertical="center"/>
    </xf>
    <xf numFmtId="3" fontId="48" fillId="0" borderId="1" xfId="0" applyNumberFormat="1" applyFont="1" applyFill="1" applyBorder="1" applyAlignment="1" applyProtection="1">
      <alignment horizontal="center" vertical="center"/>
    </xf>
    <xf numFmtId="3" fontId="22" fillId="0" borderId="0" xfId="0" applyNumberFormat="1" applyFont="1" applyFill="1" applyBorder="1" applyAlignment="1" applyProtection="1">
      <alignment horizontal="left" vertical="center"/>
    </xf>
    <xf numFmtId="3" fontId="6" fillId="0" borderId="0" xfId="0" applyNumberFormat="1" applyFont="1" applyFill="1" applyBorder="1" applyAlignment="1" applyProtection="1">
      <alignment horizontal="center" vertical="center"/>
    </xf>
    <xf numFmtId="0" fontId="10" fillId="0" borderId="3" xfId="0" applyFont="1" applyBorder="1" applyAlignment="1" applyProtection="1">
      <alignment horizontal="center" vertical="center"/>
    </xf>
    <xf numFmtId="0" fontId="10" fillId="0" borderId="9" xfId="0" applyFont="1" applyBorder="1" applyAlignment="1" applyProtection="1">
      <alignment horizontal="center" vertical="center"/>
    </xf>
    <xf numFmtId="0" fontId="10" fillId="0" borderId="1" xfId="0" applyFont="1" applyBorder="1" applyAlignment="1" applyProtection="1">
      <alignment horizontal="center" vertical="center"/>
    </xf>
    <xf numFmtId="3" fontId="6" fillId="0" borderId="0" xfId="0" applyNumberFormat="1" applyFont="1" applyBorder="1" applyAlignment="1" applyProtection="1">
      <alignment horizontal="right" vertical="center"/>
    </xf>
    <xf numFmtId="0" fontId="10" fillId="0" borderId="2" xfId="0" applyFont="1" applyBorder="1" applyAlignment="1" applyProtection="1">
      <alignment horizontal="center" vertical="center"/>
    </xf>
    <xf numFmtId="3" fontId="10" fillId="0" borderId="3" xfId="0" applyNumberFormat="1" applyFont="1" applyBorder="1" applyAlignment="1" applyProtection="1">
      <alignment horizontal="center" vertical="center"/>
    </xf>
    <xf numFmtId="0" fontId="6" fillId="0" borderId="0" xfId="0" applyFont="1" applyAlignment="1" applyProtection="1">
      <alignment horizontal="center"/>
    </xf>
    <xf numFmtId="0" fontId="7" fillId="0" borderId="0" xfId="0" applyFont="1" applyAlignment="1" applyProtection="1">
      <alignment horizontal="center" vertical="top"/>
    </xf>
    <xf numFmtId="0" fontId="6" fillId="0" borderId="8" xfId="0" applyFont="1" applyFill="1" applyBorder="1" applyAlignment="1" applyProtection="1">
      <alignment horizontal="right" vertical="center"/>
      <protection locked="0"/>
    </xf>
    <xf numFmtId="0" fontId="10" fillId="0" borderId="1" xfId="0" applyFont="1" applyFill="1" applyBorder="1" applyAlignment="1" applyProtection="1">
      <alignment vertical="center"/>
    </xf>
    <xf numFmtId="0" fontId="8" fillId="0" borderId="8" xfId="0" applyFont="1" applyFill="1" applyBorder="1" applyAlignment="1" applyProtection="1">
      <alignment vertical="center"/>
      <protection locked="0"/>
    </xf>
    <xf numFmtId="3" fontId="49" fillId="0" borderId="1" xfId="0" applyNumberFormat="1" applyFont="1" applyFill="1" applyBorder="1" applyAlignment="1" applyProtection="1">
      <alignment horizontal="center" vertical="center"/>
    </xf>
    <xf numFmtId="0" fontId="33" fillId="0" borderId="0" xfId="0" applyFont="1" applyFill="1" applyBorder="1" applyAlignment="1">
      <alignment vertical="center" wrapText="1"/>
    </xf>
    <xf numFmtId="0" fontId="28" fillId="0" borderId="0" xfId="0" applyFont="1"/>
    <xf numFmtId="38" fontId="28" fillId="0" borderId="0" xfId="40" applyFont="1" applyAlignment="1"/>
    <xf numFmtId="0" fontId="28" fillId="0" borderId="0" xfId="10" applyFont="1"/>
    <xf numFmtId="3" fontId="6" fillId="0" borderId="0" xfId="0" applyNumberFormat="1" applyFont="1" applyBorder="1" applyAlignment="1" applyProtection="1">
      <alignment horizontal="right" vertical="center" shrinkToFit="1"/>
    </xf>
    <xf numFmtId="0" fontId="6" fillId="0" borderId="0" xfId="0" applyFont="1" applyFill="1" applyProtection="1"/>
    <xf numFmtId="0" fontId="49" fillId="0" borderId="0" xfId="0" applyFont="1" applyFill="1" applyBorder="1" applyAlignment="1" applyProtection="1">
      <alignment horizontal="right" vertical="center"/>
      <protection locked="0"/>
    </xf>
    <xf numFmtId="0" fontId="7" fillId="0" borderId="0" xfId="0" applyFont="1" applyBorder="1" applyAlignment="1">
      <alignment horizontal="center" vertical="center" wrapText="1" shrinkToFit="1"/>
    </xf>
    <xf numFmtId="0" fontId="10" fillId="0" borderId="0" xfId="0" applyFont="1" applyFill="1" applyBorder="1" applyAlignment="1" applyProtection="1"/>
    <xf numFmtId="0" fontId="29" fillId="0" borderId="0" xfId="0" applyFont="1" applyFill="1" applyBorder="1" applyAlignment="1" applyProtection="1">
      <alignment vertical="center"/>
    </xf>
    <xf numFmtId="0" fontId="8" fillId="0" borderId="8" xfId="0" applyFont="1" applyFill="1" applyBorder="1" applyAlignment="1" applyProtection="1">
      <alignment horizontal="right" vertical="center" indent="1"/>
    </xf>
    <xf numFmtId="0" fontId="8" fillId="0" borderId="0" xfId="0" applyFont="1" applyBorder="1" applyAlignment="1" applyProtection="1">
      <alignment vertical="center"/>
    </xf>
    <xf numFmtId="0" fontId="23" fillId="0" borderId="0" xfId="0" applyFont="1" applyAlignment="1">
      <alignment horizontal="left" vertical="center" indent="1"/>
    </xf>
    <xf numFmtId="0" fontId="23" fillId="0" borderId="0" xfId="0" applyFont="1" applyAlignment="1">
      <alignment vertical="center"/>
    </xf>
    <xf numFmtId="0" fontId="8" fillId="0" borderId="0" xfId="0" applyFont="1" applyBorder="1" applyAlignment="1" applyProtection="1">
      <alignment horizontal="center" shrinkToFit="1"/>
    </xf>
    <xf numFmtId="0" fontId="8" fillId="0" borderId="0" xfId="0" applyFont="1" applyBorder="1" applyAlignment="1" applyProtection="1">
      <alignment horizontal="center" vertical="center"/>
    </xf>
    <xf numFmtId="0" fontId="8" fillId="0" borderId="0" xfId="0" applyFont="1" applyBorder="1" applyAlignment="1" applyProtection="1">
      <alignment horizontal="right" vertical="center"/>
    </xf>
    <xf numFmtId="0" fontId="10" fillId="0" borderId="0" xfId="0" applyFont="1" applyAlignment="1" applyProtection="1">
      <alignment horizontal="center" vertical="center" shrinkToFit="1"/>
      <protection locked="0"/>
    </xf>
    <xf numFmtId="181" fontId="10" fillId="0" borderId="1" xfId="0" applyNumberFormat="1" applyFont="1" applyBorder="1" applyAlignment="1">
      <alignment vertical="center"/>
    </xf>
    <xf numFmtId="0" fontId="48" fillId="0" borderId="0" xfId="0" applyFont="1" applyFill="1" applyBorder="1" applyAlignment="1" applyProtection="1">
      <alignment horizontal="left" vertical="center"/>
    </xf>
    <xf numFmtId="0" fontId="30" fillId="0" borderId="0" xfId="0" applyFont="1" applyAlignment="1">
      <alignment horizontal="left" vertical="center" indent="1"/>
    </xf>
    <xf numFmtId="0" fontId="30" fillId="0" borderId="0" xfId="0" applyFont="1"/>
    <xf numFmtId="0" fontId="24" fillId="0" borderId="0" xfId="0" applyFont="1" applyProtection="1"/>
    <xf numFmtId="0" fontId="8" fillId="0" borderId="4" xfId="0" applyFont="1" applyFill="1" applyBorder="1" applyAlignment="1" applyProtection="1">
      <alignment horizontal="right" vertical="center" indent="1"/>
    </xf>
    <xf numFmtId="0" fontId="10" fillId="0" borderId="11" xfId="0" applyFont="1" applyFill="1" applyBorder="1" applyAlignment="1" applyProtection="1">
      <alignment vertical="center"/>
    </xf>
    <xf numFmtId="0" fontId="10" fillId="0" borderId="9" xfId="0" applyFont="1" applyBorder="1" applyAlignment="1" applyProtection="1">
      <alignment horizontal="center" vertical="center"/>
    </xf>
    <xf numFmtId="0" fontId="10" fillId="0" borderId="1" xfId="0" applyFont="1" applyBorder="1" applyAlignment="1" applyProtection="1">
      <alignment horizontal="center" vertical="center"/>
    </xf>
    <xf numFmtId="3" fontId="10" fillId="0" borderId="3" xfId="0" applyNumberFormat="1" applyFont="1" applyBorder="1" applyAlignment="1" applyProtection="1">
      <alignment horizontal="center" vertical="center"/>
    </xf>
    <xf numFmtId="0" fontId="24" fillId="0" borderId="0" xfId="0" applyFont="1" applyAlignment="1" applyProtection="1"/>
    <xf numFmtId="0" fontId="24" fillId="0" borderId="0" xfId="0" applyFont="1" applyAlignment="1">
      <alignment vertical="center"/>
    </xf>
    <xf numFmtId="0" fontId="34" fillId="0" borderId="0" xfId="0" applyFont="1" applyAlignment="1">
      <alignment vertical="center"/>
    </xf>
    <xf numFmtId="3" fontId="8" fillId="0" borderId="7" xfId="0" applyNumberFormat="1" applyFont="1" applyFill="1" applyBorder="1" applyAlignment="1" applyProtection="1">
      <alignment vertical="center"/>
    </xf>
    <xf numFmtId="0" fontId="6" fillId="0" borderId="8" xfId="0" applyFont="1" applyFill="1" applyBorder="1" applyAlignment="1" applyProtection="1">
      <alignment horizontal="center" vertical="center"/>
      <protection locked="0"/>
    </xf>
    <xf numFmtId="0" fontId="10" fillId="0" borderId="1" xfId="0" applyFont="1" applyFill="1" applyBorder="1" applyAlignment="1" applyProtection="1">
      <alignment horizontal="center" vertical="center"/>
    </xf>
    <xf numFmtId="0" fontId="8" fillId="0" borderId="0" xfId="0" applyFont="1" applyAlignment="1" applyProtection="1">
      <alignment horizontal="left" vertical="top"/>
    </xf>
    <xf numFmtId="0" fontId="8" fillId="0" borderId="0" xfId="0" applyFont="1" applyAlignment="1" applyProtection="1">
      <alignment horizontal="left"/>
    </xf>
    <xf numFmtId="0" fontId="8" fillId="0" borderId="0" xfId="0" applyFont="1" applyAlignment="1" applyProtection="1">
      <alignment horizontal="left" vertical="top" shrinkToFit="1"/>
    </xf>
    <xf numFmtId="0" fontId="6" fillId="0" borderId="0" xfId="0" applyFont="1" applyFill="1" applyAlignment="1" applyProtection="1">
      <alignment horizontal="center" vertical="center"/>
      <protection locked="0"/>
    </xf>
    <xf numFmtId="179" fontId="6" fillId="0" borderId="40" xfId="1" applyNumberFormat="1" applyFont="1" applyFill="1" applyBorder="1" applyAlignment="1">
      <alignment horizontal="center" vertical="center" shrinkToFit="1"/>
    </xf>
    <xf numFmtId="179" fontId="6" fillId="0" borderId="42" xfId="1" applyNumberFormat="1" applyFont="1" applyFill="1" applyBorder="1" applyAlignment="1">
      <alignment horizontal="center" vertical="center" shrinkToFit="1"/>
    </xf>
    <xf numFmtId="179" fontId="6" fillId="0" borderId="43" xfId="1" applyNumberFormat="1" applyFont="1" applyFill="1" applyBorder="1" applyAlignment="1">
      <alignment horizontal="center" vertical="center" shrinkToFit="1"/>
    </xf>
    <xf numFmtId="0" fontId="13" fillId="0" borderId="7" xfId="0" applyFont="1" applyBorder="1" applyAlignment="1">
      <alignment vertical="center" wrapText="1" shrinkToFit="1"/>
    </xf>
    <xf numFmtId="0" fontId="6" fillId="0" borderId="0" xfId="0" applyFont="1" applyAlignment="1">
      <alignment vertical="center" shrinkToFit="1"/>
    </xf>
    <xf numFmtId="0" fontId="44" fillId="0" borderId="0" xfId="0" applyFont="1" applyAlignment="1">
      <alignment vertical="center" shrinkToFit="1"/>
    </xf>
    <xf numFmtId="180" fontId="37" fillId="0" borderId="0" xfId="37" applyNumberFormat="1" applyFont="1" applyBorder="1" applyAlignment="1" applyProtection="1">
      <alignment horizontal="center" vertical="center"/>
    </xf>
    <xf numFmtId="0" fontId="46" fillId="0" borderId="0" xfId="37" applyFont="1" applyProtection="1">
      <alignment vertical="center"/>
    </xf>
    <xf numFmtId="0" fontId="54" fillId="0" borderId="0" xfId="37" applyFont="1" applyProtection="1">
      <alignment vertical="center"/>
    </xf>
    <xf numFmtId="0" fontId="52" fillId="0" borderId="0" xfId="37" applyFont="1" applyBorder="1" applyAlignment="1" applyProtection="1">
      <alignment horizontal="center" vertical="center"/>
    </xf>
    <xf numFmtId="0" fontId="8" fillId="0" borderId="7" xfId="0" applyFont="1" applyFill="1" applyBorder="1" applyAlignment="1" applyProtection="1">
      <alignment horizontal="right" vertical="center"/>
    </xf>
    <xf numFmtId="3" fontId="6" fillId="0" borderId="11" xfId="0" applyNumberFormat="1" applyFont="1" applyBorder="1" applyAlignment="1">
      <alignment horizontal="center" vertical="center"/>
    </xf>
    <xf numFmtId="0" fontId="6" fillId="3" borderId="0" xfId="0" applyFont="1" applyFill="1" applyAlignment="1" applyProtection="1">
      <alignment horizontal="center" vertical="center"/>
      <protection locked="0"/>
    </xf>
    <xf numFmtId="0" fontId="10" fillId="0" borderId="11" xfId="0" applyFont="1" applyBorder="1" applyAlignment="1">
      <alignment horizontal="center" vertical="center"/>
    </xf>
    <xf numFmtId="0" fontId="0" fillId="0" borderId="7" xfId="0" applyBorder="1" applyAlignment="1">
      <alignment horizontal="center"/>
    </xf>
    <xf numFmtId="0" fontId="6" fillId="0" borderId="0" xfId="0" applyFont="1" applyAlignment="1">
      <alignment horizontal="left"/>
    </xf>
    <xf numFmtId="0" fontId="19" fillId="0" borderId="0" xfId="0" applyFont="1"/>
    <xf numFmtId="0" fontId="20" fillId="0" borderId="0" xfId="0" applyFont="1"/>
    <xf numFmtId="0" fontId="8" fillId="0" borderId="0" xfId="0" applyFont="1"/>
    <xf numFmtId="0" fontId="6" fillId="0" borderId="0" xfId="0" applyFont="1"/>
    <xf numFmtId="0" fontId="24" fillId="0" borderId="0" xfId="0" applyFont="1" applyProtection="1">
      <protection locked="0"/>
    </xf>
    <xf numFmtId="0" fontId="6" fillId="0" borderId="0" xfId="0" applyFont="1" applyAlignment="1" applyProtection="1">
      <alignment horizontal="right" vertical="center"/>
      <protection locked="0"/>
    </xf>
    <xf numFmtId="0" fontId="6" fillId="0" borderId="0" xfId="0" applyFont="1" applyAlignment="1" applyProtection="1">
      <alignment horizontal="center" vertical="center"/>
      <protection locked="0"/>
    </xf>
    <xf numFmtId="0" fontId="19" fillId="0" borderId="0" xfId="0" applyFont="1" applyAlignment="1">
      <alignment vertical="center"/>
    </xf>
    <xf numFmtId="0" fontId="7" fillId="0" borderId="0" xfId="0" applyFont="1" applyAlignment="1">
      <alignment vertical="top"/>
    </xf>
    <xf numFmtId="0" fontId="0" fillId="0" borderId="0" xfId="0"/>
    <xf numFmtId="0" fontId="24" fillId="0" borderId="0" xfId="0" applyFont="1" applyAlignment="1" applyProtection="1">
      <alignment vertical="center" wrapText="1"/>
      <protection locked="0"/>
    </xf>
    <xf numFmtId="0" fontId="21" fillId="0" borderId="0" xfId="0" applyFont="1" applyAlignment="1">
      <alignment vertical="top"/>
    </xf>
    <xf numFmtId="0" fontId="7" fillId="0" borderId="0" xfId="0" applyFont="1" applyAlignment="1">
      <alignment horizontal="center" vertical="top"/>
    </xf>
    <xf numFmtId="0" fontId="8" fillId="0" borderId="0" xfId="0" applyFont="1" applyAlignment="1">
      <alignment horizontal="right"/>
    </xf>
    <xf numFmtId="0" fontId="21" fillId="0" borderId="0" xfId="0" applyFont="1" applyAlignment="1">
      <alignment horizontal="left" vertical="top"/>
    </xf>
    <xf numFmtId="0" fontId="7" fillId="0" borderId="0" xfId="0" applyFont="1" applyAlignment="1" applyProtection="1">
      <alignment vertical="center" wrapText="1"/>
      <protection locked="0"/>
    </xf>
    <xf numFmtId="0" fontId="6" fillId="0" borderId="0" xfId="0" applyFont="1" applyAlignment="1">
      <alignment horizontal="left" vertical="center" wrapText="1"/>
    </xf>
    <xf numFmtId="0" fontId="21" fillId="0" borderId="0" xfId="0" applyFont="1" applyAlignment="1">
      <alignment horizontal="center" vertical="top"/>
    </xf>
    <xf numFmtId="0" fontId="7" fillId="0" borderId="0" xfId="0" applyFont="1" applyAlignment="1">
      <alignment vertical="top" shrinkToFit="1"/>
    </xf>
    <xf numFmtId="0" fontId="6" fillId="0" borderId="0" xfId="0" applyFont="1" applyAlignment="1" applyProtection="1">
      <alignment vertical="center" wrapText="1"/>
      <protection locked="0"/>
    </xf>
    <xf numFmtId="0" fontId="21" fillId="0" borderId="0" xfId="0" applyFont="1" applyAlignment="1">
      <alignment vertical="top" wrapText="1"/>
    </xf>
    <xf numFmtId="0" fontId="6" fillId="0" borderId="0" xfId="0" applyFont="1" applyAlignment="1">
      <alignment vertical="top"/>
    </xf>
    <xf numFmtId="0" fontId="21" fillId="0" borderId="0" xfId="0" applyFont="1" applyAlignment="1">
      <alignment horizontal="center" vertical="top" wrapText="1"/>
    </xf>
    <xf numFmtId="0" fontId="21" fillId="0" borderId="0" xfId="0" applyFont="1" applyAlignment="1">
      <alignment vertical="top" shrinkToFit="1"/>
    </xf>
    <xf numFmtId="0" fontId="8" fillId="0" borderId="0" xfId="0" applyFont="1" applyAlignment="1" applyProtection="1">
      <alignment vertical="center" wrapText="1"/>
      <protection locked="0"/>
    </xf>
    <xf numFmtId="0" fontId="6" fillId="0" borderId="0" xfId="0" applyFont="1" applyAlignment="1">
      <alignment horizontal="center" vertical="top" wrapText="1"/>
    </xf>
    <xf numFmtId="0" fontId="19" fillId="0" borderId="0" xfId="0" applyFont="1" applyAlignment="1">
      <alignment wrapText="1"/>
    </xf>
    <xf numFmtId="0" fontId="0" fillId="0" borderId="0" xfId="0" applyAlignment="1" applyProtection="1">
      <alignment horizontal="center" vertical="top"/>
      <protection locked="0"/>
    </xf>
    <xf numFmtId="0" fontId="8" fillId="0" borderId="0" xfId="0" applyFont="1" applyAlignment="1">
      <alignment horizontal="left" vertical="top"/>
    </xf>
    <xf numFmtId="0" fontId="50" fillId="0" borderId="0" xfId="0" applyFont="1" applyAlignment="1" applyProtection="1">
      <alignment horizontal="left" vertical="center"/>
      <protection locked="0"/>
    </xf>
    <xf numFmtId="0" fontId="8" fillId="0" borderId="0" xfId="0" applyFont="1" applyAlignment="1" applyProtection="1">
      <alignment horizontal="center" vertical="center"/>
      <protection locked="0"/>
    </xf>
    <xf numFmtId="0" fontId="8" fillId="0" borderId="0" xfId="0" applyFont="1" applyAlignment="1">
      <alignment vertical="top"/>
    </xf>
    <xf numFmtId="0" fontId="0" fillId="0" borderId="0" xfId="0" applyAlignment="1">
      <alignment horizontal="left" vertical="top" wrapText="1"/>
    </xf>
    <xf numFmtId="0" fontId="0" fillId="0" borderId="0" xfId="0" applyProtection="1">
      <protection locked="0"/>
    </xf>
    <xf numFmtId="0" fontId="55" fillId="0" borderId="0" xfId="0" applyFont="1"/>
    <xf numFmtId="0" fontId="6" fillId="0" borderId="0" xfId="0" applyFont="1" applyAlignment="1">
      <alignment horizontal="center"/>
    </xf>
    <xf numFmtId="0" fontId="6" fillId="0" borderId="0" xfId="0" applyFont="1" applyAlignment="1">
      <alignment horizontal="left" wrapText="1"/>
    </xf>
    <xf numFmtId="0" fontId="23" fillId="0" borderId="0" xfId="0" applyFont="1"/>
    <xf numFmtId="0" fontId="6" fillId="0" borderId="0" xfId="0" applyFont="1" applyAlignment="1">
      <alignment horizontal="right"/>
    </xf>
    <xf numFmtId="0" fontId="10" fillId="0" borderId="1" xfId="0" applyFont="1" applyBorder="1" applyAlignment="1">
      <alignment horizontal="center" vertical="center"/>
    </xf>
    <xf numFmtId="0" fontId="22" fillId="4" borderId="0" xfId="0" applyFont="1" applyFill="1" applyAlignment="1">
      <alignment vertical="center"/>
    </xf>
    <xf numFmtId="3" fontId="6" fillId="0" borderId="0" xfId="0" applyNumberFormat="1" applyFont="1" applyAlignment="1">
      <alignment horizontal="right" vertical="center"/>
    </xf>
    <xf numFmtId="0" fontId="10" fillId="0" borderId="0" xfId="0" applyFont="1" applyAlignment="1">
      <alignment vertical="center"/>
    </xf>
    <xf numFmtId="0" fontId="10" fillId="0" borderId="0" xfId="0" applyFont="1" applyAlignment="1">
      <alignment horizontal="right" vertical="center"/>
    </xf>
    <xf numFmtId="0" fontId="56" fillId="0" borderId="19" xfId="0" applyFont="1" applyBorder="1" applyAlignment="1">
      <alignment horizontal="center" vertical="center"/>
    </xf>
    <xf numFmtId="0" fontId="6" fillId="0" borderId="0" xfId="0" applyFont="1" applyAlignment="1">
      <alignment horizontal="center" vertical="center"/>
    </xf>
    <xf numFmtId="0" fontId="57" fillId="0" borderId="0" xfId="0" applyFont="1" applyAlignment="1">
      <alignment vertical="center"/>
    </xf>
    <xf numFmtId="0" fontId="10" fillId="0" borderId="9" xfId="0" applyFont="1" applyBorder="1" applyAlignment="1">
      <alignment horizontal="center" vertical="center"/>
    </xf>
    <xf numFmtId="0" fontId="21" fillId="0" borderId="0" xfId="0" applyFont="1"/>
    <xf numFmtId="0" fontId="57" fillId="0" borderId="0" xfId="0" applyFont="1"/>
    <xf numFmtId="0" fontId="58" fillId="0" borderId="0" xfId="0" applyFont="1"/>
    <xf numFmtId="0" fontId="10" fillId="0" borderId="3" xfId="0" applyFont="1" applyBorder="1" applyAlignment="1">
      <alignment horizontal="center" vertical="center"/>
    </xf>
    <xf numFmtId="0" fontId="10" fillId="0" borderId="2" xfId="0" applyFont="1" applyBorder="1" applyAlignment="1">
      <alignment horizontal="center" vertical="center"/>
    </xf>
    <xf numFmtId="0" fontId="56" fillId="0" borderId="1" xfId="0" applyFont="1" applyBorder="1" applyAlignment="1">
      <alignment horizontal="center" vertical="center"/>
    </xf>
    <xf numFmtId="3" fontId="6" fillId="0" borderId="0" xfId="0" applyNumberFormat="1" applyFont="1" applyAlignment="1">
      <alignment horizontal="center" vertical="center"/>
    </xf>
    <xf numFmtId="0" fontId="61" fillId="0" borderId="0" xfId="0" applyFont="1" applyAlignment="1">
      <alignment vertical="center" wrapText="1" shrinkToFit="1"/>
    </xf>
    <xf numFmtId="0" fontId="23" fillId="0" borderId="0" xfId="0" applyFont="1" applyAlignment="1">
      <alignment horizontal="center"/>
    </xf>
    <xf numFmtId="0" fontId="56" fillId="0" borderId="0" xfId="0" applyFont="1" applyAlignment="1">
      <alignment horizontal="right" vertical="center"/>
    </xf>
    <xf numFmtId="0" fontId="6" fillId="0" borderId="0" xfId="0" applyFont="1" applyAlignment="1">
      <alignment vertical="center"/>
    </xf>
    <xf numFmtId="0" fontId="15" fillId="0" borderId="0" xfId="0" applyFont="1" applyAlignment="1">
      <alignment vertical="center"/>
    </xf>
    <xf numFmtId="0" fontId="62" fillId="0" borderId="0" xfId="0" applyFont="1" applyAlignment="1">
      <alignment horizontal="center" vertical="center"/>
    </xf>
    <xf numFmtId="0" fontId="6" fillId="0" borderId="0" xfId="0" applyFont="1" applyAlignment="1" applyProtection="1">
      <alignment vertical="center"/>
      <protection locked="0"/>
    </xf>
    <xf numFmtId="0" fontId="6" fillId="0" borderId="0" xfId="0" applyFont="1" applyFill="1" applyAlignment="1" applyProtection="1">
      <alignment horizontal="left" vertical="top" wrapText="1"/>
      <protection locked="0"/>
    </xf>
    <xf numFmtId="0" fontId="63" fillId="0" borderId="0" xfId="0" applyFont="1" applyAlignment="1" applyProtection="1">
      <alignment vertical="center"/>
      <protection locked="0"/>
    </xf>
    <xf numFmtId="0" fontId="63" fillId="0" borderId="0" xfId="0" applyFont="1" applyAlignment="1" applyProtection="1">
      <alignment vertical="top" wrapText="1"/>
      <protection locked="0"/>
    </xf>
    <xf numFmtId="0" fontId="63" fillId="0" borderId="0" xfId="0" applyFont="1" applyAlignment="1" applyProtection="1">
      <alignment vertical="center" wrapText="1"/>
      <protection locked="0"/>
    </xf>
    <xf numFmtId="0" fontId="63" fillId="0" borderId="0" xfId="0" applyFont="1"/>
    <xf numFmtId="38" fontId="0" fillId="0" borderId="7" xfId="43" applyFont="1" applyBorder="1" applyAlignment="1">
      <alignment horizontal="center"/>
    </xf>
    <xf numFmtId="0" fontId="56" fillId="0" borderId="7" xfId="0" applyFont="1" applyBorder="1"/>
    <xf numFmtId="0" fontId="56" fillId="0" borderId="13" xfId="0" applyFont="1" applyBorder="1"/>
    <xf numFmtId="0" fontId="0" fillId="0" borderId="14" xfId="0" applyBorder="1"/>
    <xf numFmtId="38" fontId="11" fillId="0" borderId="7" xfId="40" applyFont="1" applyBorder="1" applyAlignment="1">
      <alignment horizontal="center"/>
    </xf>
    <xf numFmtId="0" fontId="6" fillId="0" borderId="0" xfId="0" applyFont="1" applyAlignment="1" applyProtection="1">
      <alignment horizontal="center" vertical="center" wrapText="1"/>
      <protection locked="0"/>
    </xf>
    <xf numFmtId="0" fontId="6" fillId="0" borderId="0" xfId="0" applyFont="1" applyAlignment="1">
      <alignment vertical="center"/>
    </xf>
    <xf numFmtId="0" fontId="6" fillId="0" borderId="0" xfId="0" applyFont="1" applyBorder="1" applyAlignment="1" applyProtection="1">
      <alignment horizontal="center"/>
      <protection locked="0"/>
    </xf>
    <xf numFmtId="0" fontId="6" fillId="0" borderId="0" xfId="0" applyFont="1" applyAlignment="1">
      <alignment horizontal="center" vertical="center"/>
    </xf>
    <xf numFmtId="0" fontId="6" fillId="0" borderId="0" xfId="0" applyFont="1" applyAlignment="1">
      <alignment vertical="center"/>
    </xf>
    <xf numFmtId="0" fontId="0" fillId="0" borderId="0" xfId="0"/>
    <xf numFmtId="0" fontId="6" fillId="0" borderId="0" xfId="0" applyFont="1" applyAlignment="1">
      <alignment horizontal="center" vertical="center"/>
    </xf>
    <xf numFmtId="0" fontId="6" fillId="0" borderId="0" xfId="0" applyFont="1" applyAlignment="1">
      <alignment vertical="center"/>
    </xf>
    <xf numFmtId="0" fontId="0" fillId="0" borderId="0" xfId="0" applyAlignment="1"/>
    <xf numFmtId="0" fontId="6" fillId="0" borderId="0" xfId="0" applyFont="1" applyAlignment="1">
      <alignment vertical="center"/>
    </xf>
    <xf numFmtId="0" fontId="8" fillId="0" borderId="0" xfId="0" applyFont="1" applyAlignment="1"/>
    <xf numFmtId="0" fontId="7" fillId="0" borderId="0" xfId="0" applyFont="1" applyAlignment="1">
      <alignment horizontal="center" vertical="center"/>
    </xf>
    <xf numFmtId="0" fontId="6" fillId="0" borderId="3" xfId="0" applyFont="1" applyFill="1" applyBorder="1" applyAlignment="1">
      <alignment vertical="center"/>
    </xf>
    <xf numFmtId="0" fontId="0" fillId="0" borderId="0" xfId="0" applyBorder="1" applyAlignment="1">
      <alignment vertical="center"/>
    </xf>
    <xf numFmtId="179" fontId="6" fillId="3" borderId="6" xfId="1" applyNumberFormat="1" applyFont="1" applyFill="1" applyBorder="1" applyAlignment="1" applyProtection="1">
      <alignment horizontal="center" vertical="center" shrinkToFit="1"/>
      <protection locked="0"/>
    </xf>
    <xf numFmtId="179" fontId="6" fillId="3" borderId="7" xfId="1" applyNumberFormat="1" applyFont="1" applyFill="1" applyBorder="1" applyAlignment="1" applyProtection="1">
      <alignment horizontal="center" vertical="center" shrinkToFit="1"/>
      <protection locked="0"/>
    </xf>
    <xf numFmtId="176" fontId="6" fillId="3" borderId="7" xfId="0" applyNumberFormat="1" applyFont="1" applyFill="1" applyBorder="1" applyAlignment="1" applyProtection="1">
      <alignment horizontal="center" vertical="center" shrinkToFit="1"/>
      <protection locked="0"/>
    </xf>
    <xf numFmtId="176" fontId="9" fillId="3" borderId="7" xfId="0" applyNumberFormat="1" applyFont="1" applyFill="1" applyBorder="1" applyAlignment="1" applyProtection="1">
      <alignment horizontal="center" vertical="center" shrinkToFit="1"/>
      <protection locked="0"/>
    </xf>
    <xf numFmtId="0" fontId="6" fillId="0" borderId="0" xfId="0" applyFont="1" applyAlignment="1">
      <alignment horizontal="center" vertical="center"/>
    </xf>
    <xf numFmtId="0" fontId="6" fillId="0" borderId="0" xfId="0" applyFont="1" applyFill="1" applyBorder="1" applyAlignment="1" applyProtection="1">
      <alignment horizontal="right" vertical="center"/>
      <protection locked="0"/>
    </xf>
    <xf numFmtId="3" fontId="6" fillId="0" borderId="0" xfId="0" applyNumberFormat="1" applyFont="1" applyFill="1" applyBorder="1" applyAlignment="1">
      <alignment horizontal="center" vertical="center"/>
    </xf>
    <xf numFmtId="0" fontId="6" fillId="0" borderId="0" xfId="0" applyFont="1" applyFill="1" applyBorder="1" applyAlignment="1">
      <alignment vertical="center"/>
    </xf>
    <xf numFmtId="0" fontId="6" fillId="0" borderId="0" xfId="0" applyFont="1" applyBorder="1" applyAlignment="1">
      <alignment vertical="center"/>
    </xf>
    <xf numFmtId="3" fontId="6" fillId="0" borderId="0" xfId="0" applyNumberFormat="1" applyFont="1" applyBorder="1" applyAlignment="1">
      <alignment horizontal="center" vertical="center"/>
    </xf>
    <xf numFmtId="0" fontId="6" fillId="0" borderId="0" xfId="0" applyFont="1" applyAlignment="1" applyProtection="1">
      <alignment vertical="top" wrapText="1"/>
      <protection locked="0"/>
    </xf>
    <xf numFmtId="0" fontId="7" fillId="0" borderId="0" xfId="0" applyFont="1" applyAlignment="1">
      <alignment vertical="center" wrapText="1" shrinkToFit="1"/>
    </xf>
    <xf numFmtId="0" fontId="6" fillId="0" borderId="0" xfId="0" applyFont="1" applyAlignment="1" applyProtection="1">
      <alignment vertical="top"/>
      <protection locked="0"/>
    </xf>
    <xf numFmtId="0" fontId="6" fillId="0" borderId="0" xfId="0" applyFont="1" applyAlignment="1" applyProtection="1">
      <alignment horizontal="center"/>
      <protection locked="0"/>
    </xf>
    <xf numFmtId="0" fontId="8" fillId="4" borderId="0" xfId="0" applyFont="1" applyFill="1" applyAlignment="1">
      <alignment horizontal="center" vertical="center"/>
    </xf>
    <xf numFmtId="0" fontId="0" fillId="0" borderId="0" xfId="0" applyFont="1" applyAlignment="1">
      <alignment horizontal="right" vertical="center" indent="1"/>
    </xf>
    <xf numFmtId="3" fontId="10" fillId="0" borderId="0" xfId="0" applyNumberFormat="1" applyFont="1" applyAlignment="1">
      <alignment vertical="center"/>
    </xf>
    <xf numFmtId="0" fontId="0" fillId="0" borderId="0" xfId="0"/>
    <xf numFmtId="0" fontId="6" fillId="0" borderId="0" xfId="0" applyFont="1" applyAlignment="1">
      <alignment horizontal="left"/>
    </xf>
    <xf numFmtId="0" fontId="8" fillId="0" borderId="0" xfId="0" applyFont="1" applyAlignment="1">
      <alignment vertical="top"/>
    </xf>
    <xf numFmtId="0" fontId="0" fillId="0" borderId="0" xfId="0" applyAlignment="1"/>
    <xf numFmtId="0" fontId="8" fillId="0" borderId="0" xfId="0" applyFont="1" applyAlignment="1">
      <alignment vertical="center"/>
    </xf>
    <xf numFmtId="0" fontId="0" fillId="0" borderId="0" xfId="0"/>
    <xf numFmtId="0" fontId="6" fillId="0" borderId="13" xfId="0" applyFont="1" applyBorder="1" applyAlignment="1">
      <alignment horizontal="center" vertical="center"/>
    </xf>
    <xf numFmtId="0" fontId="6" fillId="0" borderId="0" xfId="0" applyFont="1" applyAlignment="1">
      <alignment horizontal="center" vertical="center"/>
    </xf>
    <xf numFmtId="0" fontId="6" fillId="0" borderId="14" xfId="0" applyFont="1" applyBorder="1" applyAlignment="1">
      <alignment horizontal="center" vertical="center"/>
    </xf>
    <xf numFmtId="0" fontId="6" fillId="3" borderId="0" xfId="0" applyFont="1" applyFill="1" applyAlignment="1" applyProtection="1">
      <alignment horizontal="center" vertical="center"/>
      <protection locked="0"/>
    </xf>
    <xf numFmtId="0" fontId="8" fillId="3" borderId="0" xfId="0" applyFont="1" applyFill="1" applyAlignment="1" applyProtection="1">
      <alignment horizontal="center" vertical="center"/>
      <protection locked="0"/>
    </xf>
    <xf numFmtId="0" fontId="6" fillId="0" borderId="0" xfId="0" applyFont="1" applyBorder="1" applyAlignment="1">
      <alignment horizontal="center" vertical="center"/>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6" fillId="0" borderId="0" xfId="0" applyFont="1" applyBorder="1" applyAlignment="1">
      <alignment horizontal="left" vertical="center"/>
    </xf>
    <xf numFmtId="0" fontId="6" fillId="0" borderId="0" xfId="0" applyFont="1" applyBorder="1" applyAlignment="1">
      <alignment horizontal="left" vertical="center" shrinkToFit="1"/>
    </xf>
    <xf numFmtId="176" fontId="6" fillId="0" borderId="0" xfId="0" applyNumberFormat="1" applyFont="1" applyBorder="1" applyAlignment="1">
      <alignment horizontal="center" vertical="center" shrinkToFit="1"/>
    </xf>
    <xf numFmtId="0" fontId="6" fillId="0" borderId="0" xfId="0" applyFont="1" applyBorder="1" applyAlignment="1">
      <alignment vertical="center" shrinkToFit="1"/>
    </xf>
    <xf numFmtId="0" fontId="6" fillId="0" borderId="0" xfId="0" applyFont="1" applyBorder="1" applyAlignment="1">
      <alignment horizontal="center" vertical="center" shrinkToFit="1"/>
    </xf>
    <xf numFmtId="0" fontId="9" fillId="0" borderId="7" xfId="0" applyFont="1" applyFill="1" applyBorder="1" applyAlignment="1">
      <alignment horizontal="center" vertical="center" shrinkToFit="1"/>
    </xf>
    <xf numFmtId="0" fontId="9" fillId="0" borderId="5" xfId="0" applyFont="1" applyFill="1" applyBorder="1" applyAlignment="1">
      <alignment horizontal="center" vertical="center" shrinkToFit="1"/>
    </xf>
    <xf numFmtId="176" fontId="6" fillId="3" borderId="7" xfId="0" applyNumberFormat="1" applyFont="1" applyFill="1" applyBorder="1" applyAlignment="1" applyProtection="1">
      <alignment horizontal="center" vertical="center" shrinkToFit="1"/>
      <protection locked="0"/>
    </xf>
    <xf numFmtId="0" fontId="6" fillId="0" borderId="7" xfId="0" applyFont="1" applyBorder="1" applyAlignment="1">
      <alignment horizontal="center" vertical="center" textRotation="255" wrapText="1" shrinkToFit="1"/>
    </xf>
    <xf numFmtId="0" fontId="6" fillId="0" borderId="0" xfId="0" applyFont="1" applyAlignment="1">
      <alignment horizontal="center" vertical="center" shrinkToFit="1"/>
    </xf>
    <xf numFmtId="0" fontId="6" fillId="0" borderId="0" xfId="0" applyFont="1" applyAlignment="1">
      <alignment horizontal="right" vertical="center" shrinkToFit="1"/>
    </xf>
    <xf numFmtId="0" fontId="50" fillId="3" borderId="7" xfId="0" applyFont="1" applyFill="1" applyBorder="1" applyAlignment="1" applyProtection="1">
      <alignment horizontal="center" vertical="center"/>
      <protection locked="0"/>
    </xf>
    <xf numFmtId="0" fontId="8" fillId="0" borderId="0" xfId="0" applyFont="1" applyAlignment="1">
      <alignment horizontal="left" vertical="center" wrapText="1"/>
    </xf>
    <xf numFmtId="0" fontId="0" fillId="3" borderId="0" xfId="0" applyFill="1" applyAlignment="1" applyProtection="1">
      <alignment horizontal="center" vertical="center"/>
      <protection locked="0"/>
    </xf>
    <xf numFmtId="0" fontId="0" fillId="3" borderId="0" xfId="0" applyFill="1" applyAlignment="1" applyProtection="1">
      <alignment horizontal="center" vertical="center" shrinkToFit="1"/>
      <protection locked="0"/>
    </xf>
    <xf numFmtId="0" fontId="8" fillId="3" borderId="0" xfId="0" applyFont="1" applyFill="1" applyAlignment="1" applyProtection="1">
      <alignment horizontal="center" vertical="center" shrinkToFit="1"/>
      <protection locked="0"/>
    </xf>
    <xf numFmtId="0" fontId="0" fillId="3" borderId="0" xfId="0" applyFill="1" applyAlignment="1" applyProtection="1">
      <alignment vertical="center" shrinkToFit="1"/>
      <protection locked="0"/>
    </xf>
    <xf numFmtId="0" fontId="6" fillId="3" borderId="12" xfId="0" applyFont="1" applyFill="1" applyBorder="1" applyAlignment="1" applyProtection="1">
      <alignment vertical="center"/>
      <protection locked="0"/>
    </xf>
    <xf numFmtId="0" fontId="67" fillId="0" borderId="0" xfId="37" applyFont="1" applyProtection="1">
      <alignment vertical="center"/>
    </xf>
    <xf numFmtId="0" fontId="6" fillId="3" borderId="7" xfId="0" applyFont="1" applyFill="1" applyBorder="1" applyAlignment="1">
      <alignment horizontal="left" vertical="center" shrinkToFit="1"/>
    </xf>
    <xf numFmtId="0" fontId="6" fillId="3" borderId="7" xfId="0" applyFont="1" applyFill="1" applyBorder="1" applyAlignment="1" applyProtection="1">
      <alignment vertical="center" shrinkToFit="1"/>
      <protection locked="0"/>
    </xf>
    <xf numFmtId="0" fontId="6" fillId="3" borderId="7" xfId="0" applyFont="1" applyFill="1" applyBorder="1" applyAlignment="1" applyProtection="1">
      <alignment horizontal="left" vertical="center" shrinkToFit="1"/>
      <protection locked="0"/>
    </xf>
    <xf numFmtId="0" fontId="6" fillId="3" borderId="0" xfId="0" applyFont="1" applyFill="1" applyAlignment="1" applyProtection="1">
      <alignment vertical="center" shrinkToFit="1"/>
      <protection locked="0"/>
    </xf>
    <xf numFmtId="0" fontId="45" fillId="3" borderId="7" xfId="0" applyFont="1" applyFill="1" applyBorder="1" applyAlignment="1" applyProtection="1">
      <alignment vertical="center" shrinkToFit="1"/>
      <protection locked="0"/>
    </xf>
    <xf numFmtId="0" fontId="50" fillId="0" borderId="0" xfId="0" applyFont="1"/>
    <xf numFmtId="0" fontId="50" fillId="0" borderId="0" xfId="0" applyFont="1" applyAlignment="1">
      <alignment horizontal="center"/>
    </xf>
    <xf numFmtId="0" fontId="50" fillId="0" borderId="0" xfId="0" applyFont="1" applyAlignment="1">
      <alignment horizontal="right"/>
    </xf>
    <xf numFmtId="0" fontId="50" fillId="0" borderId="0" xfId="0" applyFont="1" applyBorder="1" applyAlignment="1">
      <alignment horizontal="center" shrinkToFit="1"/>
    </xf>
    <xf numFmtId="0" fontId="51" fillId="0" borderId="0" xfId="0" applyFont="1" applyBorder="1"/>
    <xf numFmtId="0" fontId="51" fillId="0" borderId="34" xfId="0" applyFont="1" applyBorder="1"/>
    <xf numFmtId="0" fontId="50" fillId="0" borderId="7" xfId="0" applyFont="1" applyBorder="1" applyAlignment="1">
      <alignment vertical="center"/>
    </xf>
    <xf numFmtId="0" fontId="50" fillId="0" borderId="0" xfId="0" applyFont="1" applyAlignment="1">
      <alignment vertical="center"/>
    </xf>
    <xf numFmtId="0" fontId="50" fillId="0" borderId="7" xfId="0" applyFont="1" applyBorder="1"/>
    <xf numFmtId="0" fontId="50" fillId="0" borderId="0" xfId="0" applyFont="1" applyAlignment="1"/>
    <xf numFmtId="38" fontId="59" fillId="0" borderId="1" xfId="43" applyFont="1" applyFill="1" applyBorder="1" applyAlignment="1">
      <alignment horizontal="center" vertical="center"/>
    </xf>
    <xf numFmtId="0" fontId="69" fillId="0" borderId="0" xfId="0" applyFont="1"/>
    <xf numFmtId="38" fontId="70" fillId="0" borderId="0" xfId="43" applyFont="1" applyAlignment="1">
      <alignment vertical="center"/>
    </xf>
    <xf numFmtId="0" fontId="70" fillId="0" borderId="0" xfId="0" applyFont="1"/>
    <xf numFmtId="0" fontId="70" fillId="0" borderId="0" xfId="0" applyFont="1" applyAlignment="1">
      <alignment vertical="center"/>
    </xf>
    <xf numFmtId="177" fontId="37" fillId="0" borderId="0" xfId="37" applyNumberFormat="1" applyFont="1" applyBorder="1" applyAlignment="1" applyProtection="1">
      <alignment horizontal="center" vertical="center"/>
    </xf>
    <xf numFmtId="0" fontId="8" fillId="3" borderId="0" xfId="0" applyFont="1" applyFill="1" applyAlignment="1" applyProtection="1">
      <alignment horizontal="center" vertical="center" shrinkToFit="1"/>
      <protection locked="0"/>
    </xf>
    <xf numFmtId="0" fontId="50" fillId="0" borderId="0" xfId="0" applyNumberFormat="1" applyFont="1" applyAlignment="1">
      <alignment horizontal="right" vertical="center"/>
    </xf>
    <xf numFmtId="0" fontId="50" fillId="0" borderId="0" xfId="0" applyNumberFormat="1" applyFont="1" applyFill="1" applyAlignment="1" applyProtection="1">
      <alignment horizontal="center"/>
      <protection locked="0"/>
    </xf>
    <xf numFmtId="0" fontId="50" fillId="0" borderId="0" xfId="0" applyNumberFormat="1" applyFont="1"/>
    <xf numFmtId="0" fontId="10" fillId="0" borderId="9" xfId="0" applyFont="1" applyBorder="1" applyAlignment="1">
      <alignment horizontal="center" vertical="center" shrinkToFit="1"/>
    </xf>
    <xf numFmtId="38" fontId="11" fillId="0" borderId="7" xfId="43" applyFont="1" applyBorder="1" applyAlignment="1"/>
    <xf numFmtId="0" fontId="37" fillId="0" borderId="0" xfId="37" applyFont="1" applyBorder="1" applyAlignment="1" applyProtection="1">
      <alignment horizontal="left" vertical="center"/>
    </xf>
    <xf numFmtId="0" fontId="0" fillId="0" borderId="0" xfId="0"/>
    <xf numFmtId="176" fontId="6" fillId="3" borderId="7" xfId="0" applyNumberFormat="1" applyFont="1" applyFill="1" applyBorder="1" applyAlignment="1" applyProtection="1">
      <alignment horizontal="center" vertical="center" shrinkToFit="1"/>
      <protection locked="0"/>
    </xf>
    <xf numFmtId="0" fontId="0" fillId="0" borderId="7" xfId="0" applyBorder="1" applyAlignment="1">
      <alignment horizontal="center" vertical="center"/>
    </xf>
    <xf numFmtId="0" fontId="0" fillId="0" borderId="0" xfId="0"/>
    <xf numFmtId="0" fontId="6" fillId="3" borderId="0" xfId="0" applyFont="1" applyFill="1" applyAlignment="1" applyProtection="1">
      <alignment horizontal="center" vertical="center"/>
      <protection locked="0"/>
    </xf>
    <xf numFmtId="0" fontId="42" fillId="0" borderId="0" xfId="37" applyFont="1" applyBorder="1" applyAlignment="1" applyProtection="1">
      <alignment horizontal="left" vertical="center"/>
    </xf>
    <xf numFmtId="0" fontId="37" fillId="0" borderId="0" xfId="37" applyFont="1" applyBorder="1" applyProtection="1">
      <alignment vertical="center"/>
    </xf>
    <xf numFmtId="0" fontId="40" fillId="0" borderId="0" xfId="37" applyFont="1" applyBorder="1" applyAlignment="1" applyProtection="1">
      <alignment vertical="center" wrapText="1"/>
    </xf>
    <xf numFmtId="0" fontId="8" fillId="0" borderId="0" xfId="0" applyFont="1" applyBorder="1"/>
    <xf numFmtId="0" fontId="8" fillId="0" borderId="0" xfId="0" applyFont="1" applyBorder="1" applyAlignment="1">
      <alignment shrinkToFit="1"/>
    </xf>
    <xf numFmtId="0" fontId="8" fillId="0" borderId="0" xfId="0" applyFont="1" applyBorder="1" applyAlignment="1">
      <alignment horizontal="right"/>
    </xf>
    <xf numFmtId="177" fontId="8" fillId="0" borderId="0" xfId="0" applyNumberFormat="1" applyFont="1" applyFill="1" applyBorder="1"/>
    <xf numFmtId="0" fontId="8" fillId="0" borderId="0" xfId="0" applyFont="1" applyFill="1" applyBorder="1"/>
    <xf numFmtId="177" fontId="8" fillId="0" borderId="0" xfId="0" applyNumberFormat="1" applyFont="1" applyBorder="1"/>
    <xf numFmtId="0" fontId="6" fillId="3" borderId="6" xfId="0" applyFont="1" applyFill="1" applyBorder="1" applyAlignment="1" applyProtection="1">
      <alignment vertical="center" shrinkToFit="1"/>
      <protection locked="0"/>
    </xf>
    <xf numFmtId="0" fontId="63" fillId="3" borderId="7" xfId="0" applyFont="1" applyFill="1" applyBorder="1" applyAlignment="1" applyProtection="1">
      <alignment vertical="center" shrinkToFit="1"/>
      <protection locked="0"/>
    </xf>
    <xf numFmtId="0" fontId="71" fillId="3" borderId="7" xfId="0" applyFont="1" applyFill="1" applyBorder="1" applyAlignment="1" applyProtection="1">
      <alignment vertical="center" shrinkToFit="1"/>
      <protection locked="0"/>
    </xf>
    <xf numFmtId="38" fontId="0" fillId="0" borderId="0" xfId="43" applyFont="1" applyFill="1" applyBorder="1" applyAlignment="1">
      <alignment horizontal="center" vertical="center"/>
    </xf>
    <xf numFmtId="0" fontId="0" fillId="0" borderId="0" xfId="0" applyFont="1" applyFill="1" applyBorder="1" applyAlignment="1">
      <alignment horizontal="center" vertical="center"/>
    </xf>
    <xf numFmtId="38" fontId="59" fillId="0" borderId="0" xfId="43" applyFont="1" applyFill="1" applyBorder="1" applyAlignment="1">
      <alignment horizontal="center" vertical="center"/>
    </xf>
    <xf numFmtId="38" fontId="0" fillId="0" borderId="0" xfId="43" applyFont="1" applyFill="1" applyBorder="1" applyAlignment="1">
      <alignment horizontal="left" vertical="center"/>
    </xf>
    <xf numFmtId="0" fontId="0" fillId="3" borderId="7" xfId="0" applyFont="1" applyFill="1" applyBorder="1" applyAlignment="1">
      <alignment horizontal="center" vertical="center"/>
    </xf>
    <xf numFmtId="38" fontId="0" fillId="3" borderId="7" xfId="43" applyFont="1" applyFill="1" applyBorder="1" applyAlignment="1">
      <alignment horizontal="center" vertical="center"/>
    </xf>
    <xf numFmtId="38" fontId="59" fillId="3" borderId="7" xfId="43" applyFont="1" applyFill="1" applyBorder="1" applyAlignment="1">
      <alignment horizontal="center" vertical="center"/>
    </xf>
    <xf numFmtId="0" fontId="59" fillId="0" borderId="7" xfId="0" applyFont="1" applyBorder="1" applyAlignment="1">
      <alignment horizontal="center" vertical="center"/>
    </xf>
    <xf numFmtId="0" fontId="0" fillId="3" borderId="7" xfId="0" applyFill="1" applyBorder="1" applyAlignment="1">
      <alignment horizontal="center" vertical="center"/>
    </xf>
    <xf numFmtId="0" fontId="66" fillId="0" borderId="0" xfId="37" applyFont="1" applyAlignment="1" applyProtection="1">
      <alignment vertical="center"/>
      <protection locked="0"/>
    </xf>
    <xf numFmtId="0" fontId="57" fillId="0" borderId="52" xfId="0" applyFont="1" applyBorder="1" applyAlignment="1">
      <alignment vertical="center"/>
    </xf>
    <xf numFmtId="0" fontId="57" fillId="0" borderId="53" xfId="0" applyFont="1" applyBorder="1" applyAlignment="1">
      <alignment vertical="center"/>
    </xf>
    <xf numFmtId="0" fontId="57" fillId="0" borderId="51" xfId="0" applyFont="1" applyBorder="1" applyAlignment="1">
      <alignment vertical="center"/>
    </xf>
    <xf numFmtId="0" fontId="57" fillId="0" borderId="54" xfId="0" applyFont="1" applyBorder="1" applyAlignment="1">
      <alignment vertical="center"/>
    </xf>
    <xf numFmtId="0" fontId="57" fillId="0" borderId="55" xfId="0" applyFont="1" applyBorder="1" applyAlignment="1">
      <alignment vertical="center"/>
    </xf>
    <xf numFmtId="0" fontId="57" fillId="0" borderId="52" xfId="0" applyFont="1" applyBorder="1" applyAlignment="1">
      <alignment horizontal="center" vertical="center"/>
    </xf>
    <xf numFmtId="0" fontId="57" fillId="0" borderId="51" xfId="0" applyFont="1" applyBorder="1" applyAlignment="1">
      <alignment horizontal="center" vertical="center"/>
    </xf>
    <xf numFmtId="0" fontId="57" fillId="0" borderId="55" xfId="0" applyFont="1" applyBorder="1" applyAlignment="1">
      <alignment horizontal="center" vertical="center"/>
    </xf>
    <xf numFmtId="0" fontId="57" fillId="0" borderId="56" xfId="0" applyFont="1" applyBorder="1" applyAlignment="1">
      <alignment vertical="center"/>
    </xf>
    <xf numFmtId="0" fontId="57" fillId="0" borderId="57" xfId="0" applyFont="1" applyBorder="1" applyAlignment="1">
      <alignment vertical="center"/>
    </xf>
    <xf numFmtId="0" fontId="57" fillId="0" borderId="58" xfId="0" applyFont="1" applyBorder="1" applyAlignment="1">
      <alignment vertical="center"/>
    </xf>
    <xf numFmtId="0" fontId="73" fillId="0" borderId="0" xfId="37" applyFont="1" applyAlignment="1" applyProtection="1">
      <alignment horizontal="left" vertical="center"/>
    </xf>
    <xf numFmtId="38" fontId="67" fillId="0" borderId="7" xfId="1" applyFont="1" applyBorder="1" applyAlignment="1">
      <alignment horizontal="center"/>
    </xf>
    <xf numFmtId="38" fontId="11" fillId="0" borderId="7" xfId="43" applyFont="1" applyBorder="1" applyAlignment="1">
      <alignment horizontal="center"/>
    </xf>
    <xf numFmtId="0" fontId="0" fillId="0" borderId="0" xfId="0"/>
    <xf numFmtId="0" fontId="10" fillId="0" borderId="11" xfId="0" applyFont="1" applyBorder="1" applyAlignment="1">
      <alignment horizontal="center" vertical="center"/>
    </xf>
    <xf numFmtId="0" fontId="10" fillId="0" borderId="3" xfId="0" applyFont="1" applyBorder="1" applyAlignment="1">
      <alignment horizontal="center" vertical="center"/>
    </xf>
    <xf numFmtId="0" fontId="10" fillId="0" borderId="9" xfId="0" applyFont="1" applyBorder="1" applyAlignment="1">
      <alignment horizontal="center" vertical="center"/>
    </xf>
    <xf numFmtId="0" fontId="6" fillId="0" borderId="0" xfId="0" applyFont="1" applyAlignment="1">
      <alignment horizontal="center" vertical="center"/>
    </xf>
    <xf numFmtId="0" fontId="8" fillId="0" borderId="7" xfId="0" applyFont="1" applyBorder="1" applyAlignment="1">
      <alignment horizontal="center" vertical="center"/>
    </xf>
    <xf numFmtId="0" fontId="50" fillId="3" borderId="7" xfId="0" applyFont="1" applyFill="1" applyBorder="1" applyAlignment="1" applyProtection="1">
      <alignment horizontal="center" vertical="center"/>
      <protection locked="0"/>
    </xf>
    <xf numFmtId="0" fontId="0" fillId="0" borderId="7" xfId="0" applyBorder="1" applyAlignment="1">
      <alignment horizontal="center" vertical="center"/>
    </xf>
    <xf numFmtId="0" fontId="74" fillId="0" borderId="0" xfId="37" applyFont="1" applyProtection="1">
      <alignment vertical="center"/>
    </xf>
    <xf numFmtId="0" fontId="33" fillId="0" borderId="4" xfId="0" applyFont="1" applyBorder="1" applyAlignment="1">
      <alignment horizontal="center" vertical="center" shrinkToFit="1"/>
    </xf>
    <xf numFmtId="0" fontId="33" fillId="0" borderId="4" xfId="0" applyFont="1" applyBorder="1" applyAlignment="1">
      <alignment horizontal="center" vertical="center"/>
    </xf>
    <xf numFmtId="0" fontId="33" fillId="0" borderId="9" xfId="0" applyFont="1" applyBorder="1" applyAlignment="1">
      <alignment horizontal="center" vertical="center" shrinkToFit="1"/>
    </xf>
    <xf numFmtId="0" fontId="33" fillId="0" borderId="9" xfId="0" applyFont="1" applyBorder="1" applyAlignment="1">
      <alignment horizontal="center" vertical="center"/>
    </xf>
    <xf numFmtId="0" fontId="74" fillId="0" borderId="0" xfId="37" applyFont="1" applyBorder="1" applyAlignment="1" applyProtection="1">
      <alignment horizontal="right" vertical="center"/>
    </xf>
    <xf numFmtId="0" fontId="39" fillId="0" borderId="0" xfId="37" applyFont="1" applyBorder="1" applyAlignment="1" applyProtection="1">
      <alignment horizontal="center" vertical="center"/>
    </xf>
    <xf numFmtId="0" fontId="37" fillId="0" borderId="2" xfId="37" applyFont="1" applyBorder="1" applyAlignment="1" applyProtection="1">
      <alignment horizontal="right" vertical="center"/>
    </xf>
    <xf numFmtId="177" fontId="37" fillId="0" borderId="0" xfId="37" applyNumberFormat="1" applyFont="1" applyBorder="1" applyProtection="1">
      <alignment vertical="center"/>
    </xf>
    <xf numFmtId="177" fontId="67" fillId="0" borderId="0" xfId="0" applyNumberFormat="1" applyFont="1" applyFill="1" applyBorder="1" applyAlignment="1">
      <alignment vertical="center"/>
    </xf>
    <xf numFmtId="0" fontId="74" fillId="0" borderId="0" xfId="37" applyFont="1" applyBorder="1" applyProtection="1">
      <alignment vertical="center"/>
    </xf>
    <xf numFmtId="0" fontId="74" fillId="0" borderId="0" xfId="0" applyFont="1" applyBorder="1" applyAlignment="1">
      <alignment vertical="center"/>
    </xf>
    <xf numFmtId="177" fontId="74" fillId="0" borderId="0" xfId="37" applyNumberFormat="1" applyFont="1" applyBorder="1" applyProtection="1">
      <alignment vertical="center"/>
    </xf>
    <xf numFmtId="177" fontId="74" fillId="0" borderId="0" xfId="0" applyNumberFormat="1" applyFont="1" applyFill="1" applyBorder="1" applyAlignment="1">
      <alignment vertical="center"/>
    </xf>
    <xf numFmtId="3" fontId="75" fillId="7" borderId="7" xfId="0" applyNumberFormat="1" applyFont="1" applyFill="1" applyBorder="1" applyAlignment="1">
      <alignment horizontal="right" vertical="center" wrapText="1"/>
    </xf>
    <xf numFmtId="181" fontId="75" fillId="0" borderId="7" xfId="0" applyNumberFormat="1" applyFont="1" applyBorder="1"/>
    <xf numFmtId="38" fontId="75" fillId="0" borderId="7" xfId="40" applyFont="1" applyBorder="1" applyAlignment="1">
      <alignment horizontal="center"/>
    </xf>
    <xf numFmtId="0" fontId="56" fillId="8" borderId="7" xfId="0" applyFont="1" applyFill="1" applyBorder="1"/>
    <xf numFmtId="0" fontId="0" fillId="8" borderId="7" xfId="0" applyFill="1" applyBorder="1"/>
    <xf numFmtId="38" fontId="75" fillId="8" borderId="7" xfId="43" applyFont="1" applyFill="1" applyBorder="1" applyAlignment="1"/>
    <xf numFmtId="0" fontId="0" fillId="8" borderId="7" xfId="0" applyFill="1" applyBorder="1" applyAlignment="1">
      <alignment horizontal="centerContinuous"/>
    </xf>
    <xf numFmtId="38" fontId="11" fillId="8" borderId="7" xfId="43" applyFont="1" applyFill="1" applyBorder="1" applyAlignment="1"/>
    <xf numFmtId="181" fontId="11" fillId="8" borderId="7" xfId="0" applyNumberFormat="1" applyFont="1" applyFill="1" applyBorder="1"/>
    <xf numFmtId="0" fontId="0" fillId="8" borderId="0" xfId="0" applyFill="1"/>
    <xf numFmtId="38" fontId="0" fillId="8" borderId="0" xfId="43" applyFont="1" applyFill="1" applyAlignment="1"/>
    <xf numFmtId="38" fontId="0" fillId="8" borderId="7" xfId="43" applyFont="1" applyFill="1" applyBorder="1" applyAlignment="1">
      <alignment horizontal="center"/>
    </xf>
    <xf numFmtId="0" fontId="0" fillId="8" borderId="7" xfId="0" applyFill="1" applyBorder="1" applyAlignment="1">
      <alignment horizontal="center"/>
    </xf>
    <xf numFmtId="0" fontId="0" fillId="8" borderId="8" xfId="0" applyFill="1" applyBorder="1"/>
    <xf numFmtId="0" fontId="0" fillId="8" borderId="9" xfId="0" applyFill="1" applyBorder="1" applyAlignment="1">
      <alignment horizontal="center"/>
    </xf>
    <xf numFmtId="0" fontId="0" fillId="8" borderId="1" xfId="0" applyFill="1" applyBorder="1"/>
    <xf numFmtId="38" fontId="0" fillId="8" borderId="7" xfId="3" applyFont="1" applyFill="1" applyBorder="1" applyAlignment="1">
      <alignment horizontal="center"/>
    </xf>
    <xf numFmtId="0" fontId="0" fillId="8" borderId="0" xfId="10" applyFont="1" applyFill="1"/>
    <xf numFmtId="0" fontId="11" fillId="8" borderId="0" xfId="10" applyFill="1"/>
    <xf numFmtId="38" fontId="11" fillId="8" borderId="0" xfId="40" applyFont="1" applyFill="1" applyAlignment="1"/>
    <xf numFmtId="0" fontId="11" fillId="8" borderId="8" xfId="10" applyFill="1" applyBorder="1"/>
    <xf numFmtId="0" fontId="11" fillId="8" borderId="9" xfId="10" applyFill="1" applyBorder="1"/>
    <xf numFmtId="0" fontId="11" fillId="8" borderId="1" xfId="10" applyFill="1" applyBorder="1"/>
    <xf numFmtId="38" fontId="11" fillId="8" borderId="7" xfId="40" applyFont="1" applyFill="1" applyBorder="1" applyAlignment="1"/>
    <xf numFmtId="38" fontId="11" fillId="8" borderId="6" xfId="40" applyFont="1" applyFill="1" applyBorder="1" applyAlignment="1"/>
    <xf numFmtId="0" fontId="11" fillId="8" borderId="7" xfId="10" applyFill="1" applyBorder="1"/>
    <xf numFmtId="0" fontId="6" fillId="3" borderId="0" xfId="0" applyFont="1" applyFill="1" applyAlignment="1" applyProtection="1">
      <alignment horizontal="left" vertical="top" wrapText="1"/>
      <protection locked="0"/>
    </xf>
    <xf numFmtId="0" fontId="0" fillId="0" borderId="0" xfId="0" applyAlignment="1">
      <alignment horizontal="left" vertical="top" wrapText="1"/>
    </xf>
    <xf numFmtId="0" fontId="6" fillId="0" borderId="0" xfId="0" applyFont="1" applyAlignment="1">
      <alignment horizontal="left"/>
    </xf>
    <xf numFmtId="0" fontId="8" fillId="0" borderId="0" xfId="0" applyFont="1" applyAlignment="1">
      <alignment vertical="top"/>
    </xf>
    <xf numFmtId="0" fontId="0" fillId="0" borderId="0" xfId="0" applyAlignment="1"/>
    <xf numFmtId="0" fontId="8" fillId="2" borderId="0" xfId="0" applyFont="1" applyFill="1" applyAlignment="1" applyProtection="1">
      <alignment horizontal="left" vertical="center" shrinkToFit="1"/>
      <protection locked="0"/>
    </xf>
    <xf numFmtId="0" fontId="8" fillId="0" borderId="0" xfId="0" applyFont="1" applyAlignment="1">
      <alignment vertical="center"/>
    </xf>
    <xf numFmtId="0" fontId="0" fillId="0" borderId="0" xfId="0" applyAlignment="1">
      <alignment vertical="center"/>
    </xf>
    <xf numFmtId="0" fontId="8" fillId="3" borderId="0" xfId="0" applyFont="1" applyFill="1" applyAlignment="1" applyProtection="1">
      <alignment horizontal="left" vertical="center" wrapText="1"/>
      <protection locked="0"/>
    </xf>
    <xf numFmtId="0" fontId="0" fillId="0" borderId="0" xfId="0" applyFont="1" applyAlignment="1" applyProtection="1">
      <alignment horizontal="left" vertical="center" wrapText="1"/>
      <protection locked="0"/>
    </xf>
    <xf numFmtId="0" fontId="21" fillId="0" borderId="0" xfId="0" applyFont="1" applyAlignment="1">
      <alignment vertical="top" wrapText="1" shrinkToFit="1"/>
    </xf>
    <xf numFmtId="0" fontId="0" fillId="0" borderId="0" xfId="0"/>
    <xf numFmtId="0" fontId="8" fillId="0" borderId="0" xfId="0" applyFont="1" applyAlignment="1" applyProtection="1">
      <alignment horizontal="right" vertical="center"/>
      <protection locked="0"/>
    </xf>
    <xf numFmtId="0" fontId="0" fillId="0" borderId="0" xfId="0" applyAlignment="1">
      <alignment horizontal="right" vertical="center"/>
    </xf>
    <xf numFmtId="0" fontId="8" fillId="0" borderId="0" xfId="0" applyFont="1" applyAlignment="1">
      <alignment horizontal="left" vertical="top" wrapText="1"/>
    </xf>
    <xf numFmtId="0" fontId="8" fillId="0" borderId="0" xfId="0" applyFont="1" applyAlignment="1">
      <alignment vertical="top" shrinkToFit="1"/>
    </xf>
    <xf numFmtId="0" fontId="0" fillId="0" borderId="0" xfId="0" applyAlignment="1">
      <alignment vertical="top" shrinkToFit="1"/>
    </xf>
    <xf numFmtId="0" fontId="8" fillId="2" borderId="0" xfId="0" applyFont="1" applyFill="1" applyAlignment="1" applyProtection="1">
      <alignment horizontal="left" vertical="center" wrapText="1"/>
      <protection locked="0"/>
    </xf>
    <xf numFmtId="0" fontId="8" fillId="0" borderId="0" xfId="0" applyFont="1" applyAlignment="1">
      <alignment vertical="center" shrinkToFit="1"/>
    </xf>
    <xf numFmtId="0" fontId="0" fillId="0" borderId="0" xfId="0" applyAlignment="1">
      <alignment vertical="center" shrinkToFit="1"/>
    </xf>
    <xf numFmtId="0" fontId="8" fillId="3" borderId="0" xfId="0" applyFont="1" applyFill="1" applyAlignment="1" applyProtection="1">
      <alignment horizontal="center" vertical="center" shrinkToFit="1"/>
      <protection locked="0"/>
    </xf>
    <xf numFmtId="0" fontId="0" fillId="0" borderId="0" xfId="0" applyAlignment="1" applyProtection="1">
      <alignment horizontal="center" vertical="center" shrinkToFit="1"/>
      <protection locked="0"/>
    </xf>
    <xf numFmtId="38" fontId="6" fillId="0" borderId="8" xfId="43" applyFont="1" applyBorder="1" applyAlignment="1">
      <alignment vertical="center"/>
    </xf>
    <xf numFmtId="38" fontId="6" fillId="0" borderId="9" xfId="43" applyFont="1" applyBorder="1" applyAlignment="1">
      <alignment vertical="center"/>
    </xf>
    <xf numFmtId="3" fontId="6" fillId="0" borderId="8" xfId="0" applyNumberFormat="1" applyFont="1" applyBorder="1" applyAlignment="1">
      <alignment horizontal="right" vertical="center"/>
    </xf>
    <xf numFmtId="0" fontId="8" fillId="0" borderId="9" xfId="0" applyFont="1" applyBorder="1" applyAlignment="1">
      <alignment horizontal="right" vertical="center"/>
    </xf>
    <xf numFmtId="0" fontId="0" fillId="0" borderId="9" xfId="0" applyBorder="1" applyAlignment="1">
      <alignment horizontal="right" vertical="center"/>
    </xf>
    <xf numFmtId="0" fontId="6" fillId="0" borderId="8" xfId="0" applyFont="1" applyBorder="1" applyAlignment="1">
      <alignment horizontal="center" vertical="center" shrinkToFit="1"/>
    </xf>
    <xf numFmtId="0" fontId="6" fillId="0" borderId="9" xfId="0" applyFont="1" applyBorder="1" applyAlignment="1">
      <alignment horizontal="center" vertical="center" shrinkToFit="1"/>
    </xf>
    <xf numFmtId="0" fontId="24" fillId="0" borderId="8" xfId="0" applyFont="1" applyBorder="1" applyAlignment="1">
      <alignment horizontal="center" vertical="center" wrapText="1" shrinkToFit="1"/>
    </xf>
    <xf numFmtId="0" fontId="60" fillId="0" borderId="9" xfId="0" applyFont="1" applyBorder="1" applyAlignment="1">
      <alignment horizontal="center" vertical="center" wrapText="1" shrinkToFit="1"/>
    </xf>
    <xf numFmtId="0" fontId="60" fillId="0" borderId="1" xfId="0" applyFont="1" applyBorder="1" applyAlignment="1">
      <alignment horizontal="center" vertical="center" wrapText="1" shrinkToFit="1"/>
    </xf>
    <xf numFmtId="0" fontId="7" fillId="3" borderId="8" xfId="0" applyFont="1" applyFill="1" applyBorder="1" applyAlignment="1" applyProtection="1">
      <alignment horizontal="center" vertical="center" wrapText="1" shrinkToFit="1"/>
      <protection locked="0"/>
    </xf>
    <xf numFmtId="0" fontId="59" fillId="3" borderId="1" xfId="0" applyFont="1" applyFill="1" applyBorder="1" applyAlignment="1" applyProtection="1">
      <alignment horizontal="center" vertical="center" wrapText="1" shrinkToFit="1"/>
      <protection locked="0"/>
    </xf>
    <xf numFmtId="181" fontId="6" fillId="0" borderId="17" xfId="0" applyNumberFormat="1" applyFont="1" applyBorder="1" applyAlignment="1">
      <alignment vertical="center"/>
    </xf>
    <xf numFmtId="181" fontId="44" fillId="0" borderId="18" xfId="0" applyNumberFormat="1" applyFont="1" applyBorder="1" applyAlignment="1">
      <alignment vertical="center"/>
    </xf>
    <xf numFmtId="0" fontId="10" fillId="0" borderId="11" xfId="0" applyFont="1" applyBorder="1" applyAlignment="1">
      <alignment horizontal="center" vertical="center"/>
    </xf>
    <xf numFmtId="0" fontId="56" fillId="0" borderId="3" xfId="0" applyFont="1" applyBorder="1" applyAlignment="1">
      <alignment horizontal="center" vertical="center"/>
    </xf>
    <xf numFmtId="0" fontId="10" fillId="0" borderId="8" xfId="0" applyFont="1" applyBorder="1" applyAlignment="1">
      <alignment horizontal="center" vertical="center" wrapText="1"/>
    </xf>
    <xf numFmtId="0" fontId="10" fillId="0" borderId="9" xfId="0" applyFont="1" applyBorder="1" applyAlignment="1">
      <alignment horizontal="center" vertical="center" wrapText="1"/>
    </xf>
    <xf numFmtId="0" fontId="7" fillId="3" borderId="8" xfId="0" applyFont="1" applyFill="1" applyBorder="1" applyAlignment="1" applyProtection="1">
      <alignment horizontal="center" vertical="center" wrapText="1"/>
      <protection locked="0"/>
    </xf>
    <xf numFmtId="0" fontId="7" fillId="3" borderId="9" xfId="0" applyFont="1" applyFill="1" applyBorder="1" applyAlignment="1" applyProtection="1">
      <alignment horizontal="center" vertical="center" wrapText="1"/>
      <protection locked="0"/>
    </xf>
    <xf numFmtId="0" fontId="10" fillId="0" borderId="8" xfId="0" applyFont="1" applyBorder="1" applyAlignment="1">
      <alignment horizontal="center" vertical="center"/>
    </xf>
    <xf numFmtId="0" fontId="0" fillId="0" borderId="9" xfId="0" applyBorder="1" applyAlignment="1">
      <alignment horizontal="center" vertical="center"/>
    </xf>
    <xf numFmtId="0" fontId="0" fillId="0" borderId="1" xfId="0" applyBorder="1" applyAlignment="1">
      <alignment horizontal="center" vertical="center"/>
    </xf>
    <xf numFmtId="0" fontId="10" fillId="0" borderId="3" xfId="0" applyFont="1" applyBorder="1" applyAlignment="1">
      <alignment horizontal="center" vertical="center"/>
    </xf>
    <xf numFmtId="0" fontId="10" fillId="0" borderId="10" xfId="0" applyFont="1" applyBorder="1" applyAlignment="1">
      <alignment horizontal="center" vertical="center" shrinkToFit="1"/>
    </xf>
    <xf numFmtId="0" fontId="0" fillId="0" borderId="12" xfId="0" applyBorder="1" applyAlignment="1">
      <alignment horizontal="center" vertical="center" shrinkToFit="1"/>
    </xf>
    <xf numFmtId="0" fontId="0" fillId="0" borderId="3" xfId="0" applyBorder="1" applyAlignment="1">
      <alignment horizontal="center" vertical="center"/>
    </xf>
    <xf numFmtId="3" fontId="6" fillId="0" borderId="10" xfId="0" applyNumberFormat="1" applyFont="1" applyBorder="1" applyAlignment="1">
      <alignment horizontal="right" vertical="center"/>
    </xf>
    <xf numFmtId="3" fontId="6" fillId="0" borderId="4" xfId="0" applyNumberFormat="1" applyFont="1" applyBorder="1" applyAlignment="1">
      <alignment horizontal="right" vertical="center"/>
    </xf>
    <xf numFmtId="0" fontId="0" fillId="0" borderId="4" xfId="0" applyBorder="1" applyAlignment="1">
      <alignment horizontal="right" vertical="center"/>
    </xf>
    <xf numFmtId="3" fontId="6" fillId="0" borderId="12" xfId="0" applyNumberFormat="1" applyFont="1" applyBorder="1" applyAlignment="1">
      <alignment horizontal="right" vertical="center"/>
    </xf>
    <xf numFmtId="3" fontId="6" fillId="0" borderId="2" xfId="0" applyNumberFormat="1" applyFont="1" applyBorder="1" applyAlignment="1">
      <alignment horizontal="right" vertical="center"/>
    </xf>
    <xf numFmtId="0" fontId="0" fillId="0" borderId="2" xfId="0" applyBorder="1" applyAlignment="1">
      <alignment horizontal="right" vertical="center"/>
    </xf>
    <xf numFmtId="0" fontId="6" fillId="4" borderId="10" xfId="0" applyFont="1" applyFill="1" applyBorder="1" applyAlignment="1">
      <alignment horizontal="center" vertical="center" shrinkToFit="1"/>
    </xf>
    <xf numFmtId="0" fontId="6" fillId="4" borderId="4" xfId="0" applyFont="1" applyFill="1" applyBorder="1" applyAlignment="1">
      <alignment horizontal="center" vertical="center" shrinkToFit="1"/>
    </xf>
    <xf numFmtId="0" fontId="6" fillId="4" borderId="12" xfId="0" applyFont="1" applyFill="1" applyBorder="1" applyAlignment="1">
      <alignment horizontal="center" vertical="center" shrinkToFit="1"/>
    </xf>
    <xf numFmtId="0" fontId="6" fillId="4" borderId="2" xfId="0" applyFont="1" applyFill="1" applyBorder="1" applyAlignment="1">
      <alignment horizontal="center" vertical="center" shrinkToFit="1"/>
    </xf>
    <xf numFmtId="38" fontId="6" fillId="0" borderId="10" xfId="43" applyFont="1" applyBorder="1" applyAlignment="1">
      <alignment vertical="center"/>
    </xf>
    <xf numFmtId="38" fontId="6" fillId="0" borderId="4" xfId="43" applyFont="1" applyBorder="1" applyAlignment="1">
      <alignment vertical="center"/>
    </xf>
    <xf numFmtId="38" fontId="6" fillId="0" borderId="12" xfId="43" applyFont="1" applyBorder="1" applyAlignment="1">
      <alignment vertical="center"/>
    </xf>
    <xf numFmtId="38" fontId="6" fillId="0" borderId="2" xfId="43" applyFont="1" applyBorder="1" applyAlignment="1">
      <alignment vertical="center"/>
    </xf>
    <xf numFmtId="38" fontId="6" fillId="0" borderId="8" xfId="43" applyFont="1" applyBorder="1" applyAlignment="1">
      <alignment horizontal="right" vertical="center"/>
    </xf>
    <xf numFmtId="38" fontId="0" fillId="0" borderId="9" xfId="43" applyFont="1" applyBorder="1" applyAlignment="1">
      <alignment horizontal="right" vertical="center"/>
    </xf>
    <xf numFmtId="0" fontId="10" fillId="0" borderId="9" xfId="0" applyFont="1" applyBorder="1" applyAlignment="1">
      <alignment horizontal="center" vertical="center"/>
    </xf>
    <xf numFmtId="3" fontId="6" fillId="0" borderId="9" xfId="0" applyNumberFormat="1" applyFont="1" applyBorder="1" applyAlignment="1">
      <alignment horizontal="right" vertical="center"/>
    </xf>
    <xf numFmtId="0" fontId="6" fillId="4" borderId="8" xfId="0" applyFont="1" applyFill="1" applyBorder="1" applyAlignment="1">
      <alignment horizontal="center" vertical="center" shrinkToFit="1"/>
    </xf>
    <xf numFmtId="0" fontId="6" fillId="4" borderId="9" xfId="0" applyFont="1" applyFill="1" applyBorder="1" applyAlignment="1">
      <alignment horizontal="center" vertical="center" shrinkToFit="1"/>
    </xf>
    <xf numFmtId="3" fontId="6" fillId="0" borderId="17" xfId="0" applyNumberFormat="1" applyFont="1" applyBorder="1" applyAlignment="1">
      <alignment horizontal="right" vertical="center"/>
    </xf>
    <xf numFmtId="0" fontId="0" fillId="0" borderId="18" xfId="0" applyBorder="1" applyAlignment="1">
      <alignment vertical="center"/>
    </xf>
    <xf numFmtId="0" fontId="10" fillId="0" borderId="10" xfId="0" applyFont="1" applyBorder="1" applyAlignment="1">
      <alignment horizontal="right" vertical="center"/>
    </xf>
    <xf numFmtId="0" fontId="10" fillId="0" borderId="4" xfId="0" applyFont="1" applyBorder="1" applyAlignment="1">
      <alignment horizontal="right" vertical="center"/>
    </xf>
    <xf numFmtId="0" fontId="10" fillId="0" borderId="11" xfId="0" applyFont="1" applyBorder="1" applyAlignment="1">
      <alignment horizontal="right" vertical="center"/>
    </xf>
    <xf numFmtId="0" fontId="6" fillId="0" borderId="7" xfId="0" applyFont="1" applyBorder="1" applyAlignment="1">
      <alignment horizontal="center" vertical="center"/>
    </xf>
    <xf numFmtId="0" fontId="6" fillId="0" borderId="5" xfId="0" applyFont="1" applyBorder="1" applyAlignment="1">
      <alignment horizontal="center" vertical="center"/>
    </xf>
    <xf numFmtId="0" fontId="6" fillId="0" borderId="10" xfId="0" applyFont="1"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6" fillId="0" borderId="4" xfId="0" applyFont="1" applyBorder="1" applyAlignment="1">
      <alignment horizontal="center" vertical="center"/>
    </xf>
    <xf numFmtId="0" fontId="6" fillId="0" borderId="11" xfId="0" applyFont="1" applyBorder="1" applyAlignment="1">
      <alignment horizontal="center" vertical="center"/>
    </xf>
    <xf numFmtId="0" fontId="6" fillId="0" borderId="13" xfId="0" applyFont="1" applyBorder="1" applyAlignment="1">
      <alignment horizontal="center" vertical="center"/>
    </xf>
    <xf numFmtId="0" fontId="6" fillId="0" borderId="0" xfId="0" applyFont="1" applyAlignment="1">
      <alignment horizontal="center" vertical="center"/>
    </xf>
    <xf numFmtId="0" fontId="6" fillId="0" borderId="14" xfId="0" applyFont="1" applyBorder="1" applyAlignment="1">
      <alignment horizontal="center" vertical="center"/>
    </xf>
    <xf numFmtId="0" fontId="10" fillId="0" borderId="12" xfId="0" applyFont="1" applyBorder="1" applyAlignment="1">
      <alignment horizontal="left" vertical="center"/>
    </xf>
    <xf numFmtId="0" fontId="10" fillId="0" borderId="2" xfId="0" applyFont="1" applyBorder="1" applyAlignment="1">
      <alignment horizontal="left" vertical="center"/>
    </xf>
    <xf numFmtId="0" fontId="10" fillId="0" borderId="3" xfId="0" applyFont="1" applyBorder="1" applyAlignment="1">
      <alignment horizontal="left" vertical="center"/>
    </xf>
    <xf numFmtId="0" fontId="6" fillId="0" borderId="2" xfId="0" applyFont="1" applyFill="1" applyBorder="1" applyAlignment="1" applyProtection="1">
      <alignment horizontal="center" vertical="center" shrinkToFit="1"/>
      <protection locked="0"/>
    </xf>
    <xf numFmtId="0" fontId="44" fillId="0" borderId="4" xfId="0" applyFont="1" applyBorder="1" applyAlignment="1">
      <alignment horizontal="center" vertical="center"/>
    </xf>
    <xf numFmtId="0" fontId="44" fillId="0" borderId="11" xfId="0" applyFont="1" applyBorder="1" applyAlignment="1">
      <alignment horizontal="center" vertical="center"/>
    </xf>
    <xf numFmtId="0" fontId="44" fillId="0" borderId="2" xfId="0" applyFont="1" applyBorder="1" applyAlignment="1">
      <alignment horizontal="center" vertical="center"/>
    </xf>
    <xf numFmtId="0" fontId="44" fillId="0" borderId="3" xfId="0" applyFont="1" applyBorder="1" applyAlignment="1">
      <alignment horizontal="center" vertical="center"/>
    </xf>
    <xf numFmtId="3" fontId="65" fillId="3" borderId="2" xfId="0" applyNumberFormat="1" applyFont="1" applyFill="1" applyBorder="1" applyAlignment="1" applyProtection="1">
      <alignment horizontal="center" vertical="center"/>
      <protection locked="0"/>
    </xf>
    <xf numFmtId="3" fontId="43" fillId="0" borderId="2" xfId="0" applyNumberFormat="1" applyFont="1" applyBorder="1" applyAlignment="1">
      <alignment horizontal="center" vertical="center"/>
    </xf>
    <xf numFmtId="0" fontId="6" fillId="0" borderId="8" xfId="0" applyFont="1" applyBorder="1" applyAlignment="1">
      <alignment horizontal="center" vertical="center"/>
    </xf>
    <xf numFmtId="0" fontId="6" fillId="0" borderId="1" xfId="0" applyFont="1" applyBorder="1" applyAlignment="1">
      <alignment horizontal="center" vertical="center"/>
    </xf>
    <xf numFmtId="0" fontId="6" fillId="0" borderId="2" xfId="0" applyFont="1" applyBorder="1" applyAlignment="1" applyProtection="1">
      <alignment horizontal="center"/>
      <protection locked="0"/>
    </xf>
    <xf numFmtId="0" fontId="6" fillId="0" borderId="9" xfId="0" applyFont="1" applyBorder="1" applyAlignment="1">
      <alignment horizontal="center" vertical="center"/>
    </xf>
    <xf numFmtId="0" fontId="0" fillId="0" borderId="9" xfId="0" applyBorder="1" applyAlignment="1">
      <alignment vertical="center"/>
    </xf>
    <xf numFmtId="0" fontId="0" fillId="0" borderId="4" xfId="0" applyBorder="1" applyAlignment="1">
      <alignment vertical="center"/>
    </xf>
    <xf numFmtId="3" fontId="6" fillId="0" borderId="8" xfId="0" applyNumberFormat="1" applyFont="1" applyFill="1" applyBorder="1" applyAlignment="1" applyProtection="1">
      <alignment horizontal="center" vertical="center"/>
    </xf>
    <xf numFmtId="0" fontId="8" fillId="0" borderId="9" xfId="0" applyFont="1" applyBorder="1" applyAlignment="1" applyProtection="1">
      <alignment horizontal="center" vertical="center"/>
    </xf>
    <xf numFmtId="3" fontId="6" fillId="0" borderId="8" xfId="0" applyNumberFormat="1" applyFont="1" applyBorder="1" applyAlignment="1" applyProtection="1">
      <alignment horizontal="right" vertical="center" shrinkToFit="1"/>
    </xf>
    <xf numFmtId="3" fontId="6" fillId="0" borderId="9" xfId="0" applyNumberFormat="1" applyFont="1" applyBorder="1" applyAlignment="1" applyProtection="1">
      <alignment horizontal="right" vertical="center" shrinkToFit="1"/>
    </xf>
    <xf numFmtId="3" fontId="6" fillId="0" borderId="12" xfId="0" applyNumberFormat="1" applyFont="1" applyBorder="1" applyAlignment="1" applyProtection="1">
      <alignment horizontal="right" vertical="center" shrinkToFit="1"/>
    </xf>
    <xf numFmtId="3" fontId="6" fillId="0" borderId="2" xfId="0" applyNumberFormat="1" applyFont="1" applyBorder="1" applyAlignment="1" applyProtection="1">
      <alignment horizontal="right" vertical="center" shrinkToFit="1"/>
    </xf>
    <xf numFmtId="0" fontId="7" fillId="3" borderId="8" xfId="0" applyFont="1" applyFill="1" applyBorder="1" applyAlignment="1" applyProtection="1">
      <alignment horizontal="center" wrapText="1"/>
      <protection locked="0"/>
    </xf>
    <xf numFmtId="0" fontId="7" fillId="3" borderId="1" xfId="0" applyFont="1" applyFill="1" applyBorder="1" applyAlignment="1" applyProtection="1">
      <alignment horizontal="center" wrapText="1"/>
      <protection locked="0"/>
    </xf>
    <xf numFmtId="3" fontId="8" fillId="0" borderId="10" xfId="0" applyNumberFormat="1" applyFont="1" applyBorder="1" applyAlignment="1" applyProtection="1">
      <alignment horizontal="right" vertical="center"/>
    </xf>
    <xf numFmtId="3" fontId="8" fillId="0" borderId="4" xfId="0" applyNumberFormat="1" applyFont="1" applyBorder="1" applyAlignment="1" applyProtection="1">
      <alignment horizontal="right" vertical="center"/>
    </xf>
    <xf numFmtId="3" fontId="8" fillId="0" borderId="13" xfId="0" applyNumberFormat="1" applyFont="1" applyBorder="1" applyAlignment="1" applyProtection="1">
      <alignment horizontal="right" vertical="center"/>
    </xf>
    <xf numFmtId="3" fontId="8" fillId="0" borderId="0" xfId="0" applyNumberFormat="1" applyFont="1" applyBorder="1" applyAlignment="1" applyProtection="1">
      <alignment horizontal="right" vertical="center"/>
    </xf>
    <xf numFmtId="3" fontId="8" fillId="0" borderId="12" xfId="0" applyNumberFormat="1" applyFont="1" applyBorder="1" applyAlignment="1" applyProtection="1">
      <alignment horizontal="right" vertical="center"/>
    </xf>
    <xf numFmtId="3" fontId="8" fillId="0" borderId="2" xfId="0" applyNumberFormat="1" applyFont="1" applyBorder="1" applyAlignment="1" applyProtection="1">
      <alignment horizontal="right" vertical="center"/>
    </xf>
    <xf numFmtId="0" fontId="10" fillId="0" borderId="11" xfId="0" applyFont="1" applyBorder="1" applyAlignment="1" applyProtection="1">
      <alignment horizontal="center" vertical="center"/>
    </xf>
    <xf numFmtId="0" fontId="10" fillId="0" borderId="14" xfId="0" applyFont="1" applyBorder="1" applyAlignment="1" applyProtection="1">
      <alignment horizontal="center" vertical="center"/>
    </xf>
    <xf numFmtId="0" fontId="10" fillId="0" borderId="3" xfId="0" applyFont="1" applyBorder="1" applyAlignment="1" applyProtection="1">
      <alignment horizontal="center" vertical="center"/>
    </xf>
    <xf numFmtId="0" fontId="7" fillId="0" borderId="7" xfId="0" applyFont="1" applyBorder="1" applyAlignment="1">
      <alignment horizontal="center" vertical="center" wrapText="1" shrinkToFit="1"/>
    </xf>
    <xf numFmtId="0" fontId="7" fillId="0" borderId="8" xfId="0" applyFont="1" applyBorder="1" applyAlignment="1">
      <alignment horizontal="center" vertical="center" wrapText="1" shrinkToFit="1"/>
    </xf>
    <xf numFmtId="0" fontId="7" fillId="0" borderId="9" xfId="0" applyFont="1" applyBorder="1" applyAlignment="1">
      <alignment horizontal="center" vertical="center" wrapText="1" shrinkToFit="1"/>
    </xf>
    <xf numFmtId="0" fontId="7" fillId="0" borderId="1" xfId="0" applyFont="1" applyBorder="1" applyAlignment="1">
      <alignment horizontal="center" vertical="center" wrapText="1" shrinkToFit="1"/>
    </xf>
    <xf numFmtId="0" fontId="7" fillId="0" borderId="8" xfId="0" applyFont="1" applyFill="1" applyBorder="1" applyAlignment="1" applyProtection="1">
      <alignment horizontal="center" wrapText="1"/>
      <protection locked="0"/>
    </xf>
    <xf numFmtId="0" fontId="7" fillId="0" borderId="1" xfId="0" applyFont="1" applyFill="1" applyBorder="1" applyAlignment="1" applyProtection="1">
      <alignment horizontal="center" wrapText="1"/>
      <protection locked="0"/>
    </xf>
    <xf numFmtId="0" fontId="6" fillId="0" borderId="2" xfId="0" applyFont="1" applyBorder="1" applyAlignment="1" applyProtection="1">
      <alignment horizontal="center" shrinkToFit="1"/>
    </xf>
    <xf numFmtId="0" fontId="6" fillId="0" borderId="3" xfId="0" applyFont="1" applyBorder="1" applyAlignment="1" applyProtection="1">
      <alignment horizontal="center" shrinkToFit="1"/>
    </xf>
    <xf numFmtId="3" fontId="6" fillId="0" borderId="12" xfId="0" applyNumberFormat="1" applyFont="1" applyBorder="1" applyAlignment="1" applyProtection="1">
      <alignment horizontal="right" vertical="center"/>
    </xf>
    <xf numFmtId="3" fontId="6" fillId="0" borderId="2" xfId="0" applyNumberFormat="1" applyFont="1" applyBorder="1" applyAlignment="1" applyProtection="1">
      <alignment horizontal="right" vertical="center"/>
    </xf>
    <xf numFmtId="3" fontId="6" fillId="0" borderId="9" xfId="0" applyNumberFormat="1" applyFont="1" applyBorder="1" applyAlignment="1">
      <alignment horizontal="center" vertical="center"/>
    </xf>
    <xf numFmtId="3" fontId="6" fillId="0" borderId="4" xfId="0" applyNumberFormat="1" applyFont="1" applyBorder="1" applyAlignment="1">
      <alignment horizontal="center" vertical="center"/>
    </xf>
    <xf numFmtId="0" fontId="10" fillId="0" borderId="10" xfId="0" applyFont="1" applyBorder="1" applyAlignment="1">
      <alignment horizontal="center" vertical="center"/>
    </xf>
    <xf numFmtId="0" fontId="10" fillId="0" borderId="4" xfId="0" applyFont="1" applyBorder="1" applyAlignment="1">
      <alignment horizontal="center" vertical="center"/>
    </xf>
    <xf numFmtId="181" fontId="8" fillId="0" borderId="8" xfId="0" applyNumberFormat="1" applyFont="1" applyBorder="1" applyAlignment="1">
      <alignment horizontal="center" vertical="center"/>
    </xf>
    <xf numFmtId="181" fontId="8" fillId="0" borderId="9" xfId="0" applyNumberFormat="1" applyFont="1" applyBorder="1" applyAlignment="1">
      <alignment horizontal="center" vertical="center"/>
    </xf>
    <xf numFmtId="0" fontId="24" fillId="0" borderId="10" xfId="0" applyFont="1" applyBorder="1" applyAlignment="1">
      <alignment horizontal="center" vertical="center" wrapText="1" shrinkToFit="1"/>
    </xf>
    <xf numFmtId="0" fontId="24" fillId="0" borderId="4" xfId="0" applyFont="1" applyBorder="1" applyAlignment="1">
      <alignment horizontal="center" vertical="center" wrapText="1" shrinkToFit="1"/>
    </xf>
    <xf numFmtId="0" fontId="24" fillId="0" borderId="11" xfId="0" applyFont="1" applyBorder="1" applyAlignment="1">
      <alignment horizontal="center" vertical="center" wrapText="1" shrinkToFit="1"/>
    </xf>
    <xf numFmtId="0" fontId="24" fillId="0" borderId="12" xfId="0" applyFont="1" applyBorder="1" applyAlignment="1">
      <alignment horizontal="center" vertical="center" wrapText="1" shrinkToFit="1"/>
    </xf>
    <xf numFmtId="0" fontId="24" fillId="0" borderId="2" xfId="0" applyFont="1" applyBorder="1" applyAlignment="1">
      <alignment horizontal="center" vertical="center" wrapText="1" shrinkToFit="1"/>
    </xf>
    <xf numFmtId="0" fontId="24" fillId="0" borderId="3" xfId="0" applyFont="1" applyBorder="1" applyAlignment="1">
      <alignment horizontal="center" vertical="center" wrapText="1" shrinkToFit="1"/>
    </xf>
    <xf numFmtId="3" fontId="24" fillId="0" borderId="8" xfId="0" applyNumberFormat="1" applyFont="1" applyBorder="1" applyAlignment="1">
      <alignment horizontal="center" vertical="center"/>
    </xf>
    <xf numFmtId="3" fontId="24" fillId="0" borderId="9" xfId="0" applyNumberFormat="1" applyFont="1" applyBorder="1" applyAlignment="1">
      <alignment horizontal="center" vertical="center"/>
    </xf>
    <xf numFmtId="0" fontId="24" fillId="0" borderId="8" xfId="0" applyFont="1" applyBorder="1" applyAlignment="1">
      <alignment horizontal="center" vertical="center"/>
    </xf>
    <xf numFmtId="0" fontId="24" fillId="0" borderId="9" xfId="0" applyFont="1" applyBorder="1" applyAlignment="1">
      <alignment horizontal="center" vertical="center"/>
    </xf>
    <xf numFmtId="0" fontId="24" fillId="0" borderId="10" xfId="0" applyFont="1" applyBorder="1" applyAlignment="1">
      <alignment horizontal="center" vertical="center"/>
    </xf>
    <xf numFmtId="0" fontId="24" fillId="0" borderId="4" xfId="0" applyFont="1" applyBorder="1" applyAlignment="1">
      <alignment horizontal="center" vertical="center"/>
    </xf>
    <xf numFmtId="0" fontId="24" fillId="0" borderId="11" xfId="0" applyFont="1" applyBorder="1" applyAlignment="1">
      <alignment horizontal="center" vertical="center"/>
    </xf>
    <xf numFmtId="3" fontId="6" fillId="0" borderId="0" xfId="0" applyNumberFormat="1" applyFont="1" applyFill="1" applyBorder="1" applyAlignment="1" applyProtection="1">
      <alignment horizontal="center" vertical="center"/>
    </xf>
    <xf numFmtId="0" fontId="8" fillId="0" borderId="7" xfId="0" applyFont="1" applyFill="1" applyBorder="1" applyAlignment="1" applyProtection="1">
      <alignment horizontal="center" vertical="center"/>
    </xf>
    <xf numFmtId="0" fontId="8" fillId="0" borderId="8" xfId="0" applyFont="1" applyFill="1" applyBorder="1" applyAlignment="1" applyProtection="1">
      <alignment horizontal="center" vertical="center"/>
    </xf>
    <xf numFmtId="0" fontId="47" fillId="0" borderId="4" xfId="0" applyFont="1" applyBorder="1" applyAlignment="1" applyProtection="1">
      <alignment horizontal="center" vertical="top" wrapText="1"/>
    </xf>
    <xf numFmtId="0" fontId="47" fillId="0" borderId="0" xfId="0" applyFont="1" applyBorder="1" applyAlignment="1" applyProtection="1">
      <alignment horizontal="center" vertical="top" wrapText="1"/>
    </xf>
    <xf numFmtId="3" fontId="8" fillId="0" borderId="3" xfId="0" applyNumberFormat="1" applyFont="1" applyFill="1" applyBorder="1" applyAlignment="1" applyProtection="1">
      <alignment horizontal="center" vertical="center"/>
    </xf>
    <xf numFmtId="3" fontId="8" fillId="0" borderId="6" xfId="0" applyNumberFormat="1" applyFont="1" applyFill="1" applyBorder="1" applyAlignment="1" applyProtection="1">
      <alignment horizontal="center" vertical="center"/>
    </xf>
    <xf numFmtId="0" fontId="8" fillId="0" borderId="11" xfId="0" applyFont="1" applyBorder="1" applyAlignment="1" applyProtection="1">
      <alignment horizontal="center" vertical="center"/>
    </xf>
    <xf numFmtId="0" fontId="8" fillId="0" borderId="3" xfId="0" applyFont="1" applyBorder="1" applyAlignment="1" applyProtection="1">
      <alignment horizontal="center" vertical="center"/>
    </xf>
    <xf numFmtId="0" fontId="24" fillId="0" borderId="8" xfId="0" applyFont="1" applyBorder="1" applyAlignment="1" applyProtection="1">
      <alignment horizontal="center" wrapText="1"/>
    </xf>
    <xf numFmtId="0" fontId="24" fillId="0" borderId="9" xfId="0" applyFont="1" applyBorder="1" applyAlignment="1" applyProtection="1">
      <alignment horizontal="center" wrapText="1"/>
    </xf>
    <xf numFmtId="3" fontId="6" fillId="0" borderId="10" xfId="0" applyNumberFormat="1" applyFont="1" applyFill="1" applyBorder="1" applyAlignment="1" applyProtection="1">
      <alignment horizontal="center" vertical="center"/>
    </xf>
    <xf numFmtId="3" fontId="6" fillId="0" borderId="4" xfId="0" applyNumberFormat="1" applyFont="1" applyFill="1" applyBorder="1" applyAlignment="1" applyProtection="1">
      <alignment horizontal="center" vertical="center"/>
    </xf>
    <xf numFmtId="3" fontId="6" fillId="0" borderId="12" xfId="0" applyNumberFormat="1" applyFont="1" applyFill="1" applyBorder="1" applyAlignment="1" applyProtection="1">
      <alignment horizontal="center" vertical="center"/>
    </xf>
    <xf numFmtId="3" fontId="6" fillId="0" borderId="2" xfId="0" applyNumberFormat="1" applyFont="1" applyFill="1" applyBorder="1" applyAlignment="1" applyProtection="1">
      <alignment horizontal="center" vertical="center"/>
    </xf>
    <xf numFmtId="0" fontId="8" fillId="0" borderId="10" xfId="0" applyFont="1" applyFill="1" applyBorder="1" applyAlignment="1" applyProtection="1">
      <alignment vertical="center"/>
      <protection locked="0"/>
    </xf>
    <xf numFmtId="0" fontId="8" fillId="0" borderId="12" xfId="0" applyFont="1" applyFill="1" applyBorder="1" applyAlignment="1" applyProtection="1">
      <alignment vertical="center"/>
      <protection locked="0"/>
    </xf>
    <xf numFmtId="3" fontId="6" fillId="0" borderId="9" xfId="0" applyNumberFormat="1" applyFont="1" applyFill="1" applyBorder="1" applyAlignment="1" applyProtection="1">
      <alignment horizontal="center" vertical="center"/>
    </xf>
    <xf numFmtId="3" fontId="6" fillId="0" borderId="12" xfId="0" applyNumberFormat="1" applyFont="1" applyFill="1" applyBorder="1" applyAlignment="1" applyProtection="1">
      <alignment horizontal="right" vertical="center" indent="1"/>
    </xf>
    <xf numFmtId="3" fontId="6" fillId="0" borderId="2" xfId="0" applyNumberFormat="1" applyFont="1" applyFill="1" applyBorder="1" applyAlignment="1" applyProtection="1">
      <alignment horizontal="right" vertical="center" indent="1"/>
    </xf>
    <xf numFmtId="3" fontId="22" fillId="0" borderId="8" xfId="0" applyNumberFormat="1" applyFont="1" applyFill="1" applyBorder="1" applyAlignment="1" applyProtection="1">
      <alignment horizontal="right" vertical="center"/>
    </xf>
    <xf numFmtId="3" fontId="22" fillId="0" borderId="9" xfId="0" applyNumberFormat="1" applyFont="1" applyFill="1" applyBorder="1" applyAlignment="1" applyProtection="1">
      <alignment horizontal="right" vertical="center"/>
    </xf>
    <xf numFmtId="0" fontId="8" fillId="0" borderId="4" xfId="0" applyFont="1" applyBorder="1" applyAlignment="1" applyProtection="1">
      <alignment horizontal="right" vertical="center"/>
    </xf>
    <xf numFmtId="0" fontId="8" fillId="0" borderId="2" xfId="0" applyFont="1" applyBorder="1" applyAlignment="1" applyProtection="1">
      <alignment horizontal="right" vertical="center"/>
    </xf>
    <xf numFmtId="0" fontId="10" fillId="0" borderId="8" xfId="0" applyFont="1" applyBorder="1" applyAlignment="1" applyProtection="1">
      <alignment horizontal="center" shrinkToFit="1"/>
    </xf>
    <xf numFmtId="0" fontId="8" fillId="0" borderId="9" xfId="0" applyFont="1" applyBorder="1" applyAlignment="1" applyProtection="1">
      <alignment horizontal="center" shrinkToFit="1"/>
    </xf>
    <xf numFmtId="0" fontId="8" fillId="0" borderId="1" xfId="0" applyFont="1" applyBorder="1" applyAlignment="1" applyProtection="1">
      <alignment horizontal="center" shrinkToFit="1"/>
    </xf>
    <xf numFmtId="177" fontId="6" fillId="3" borderId="8" xfId="0" applyNumberFormat="1" applyFont="1" applyFill="1" applyBorder="1" applyAlignment="1" applyProtection="1">
      <alignment horizontal="center"/>
      <protection locked="0"/>
    </xf>
    <xf numFmtId="177" fontId="6" fillId="3" borderId="9" xfId="0" applyNumberFormat="1" applyFont="1" applyFill="1" applyBorder="1" applyAlignment="1" applyProtection="1">
      <alignment horizontal="center"/>
      <protection locked="0"/>
    </xf>
    <xf numFmtId="177" fontId="6" fillId="3" borderId="1" xfId="0" applyNumberFormat="1" applyFont="1" applyFill="1" applyBorder="1" applyAlignment="1" applyProtection="1">
      <alignment horizontal="center"/>
      <protection locked="0"/>
    </xf>
    <xf numFmtId="0" fontId="6" fillId="0" borderId="10" xfId="0" applyFont="1" applyFill="1" applyBorder="1" applyAlignment="1" applyProtection="1">
      <alignment horizontal="center" vertical="center"/>
    </xf>
    <xf numFmtId="0" fontId="6" fillId="0" borderId="4" xfId="0" applyFont="1" applyFill="1" applyBorder="1" applyAlignment="1" applyProtection="1">
      <alignment horizontal="center" vertical="center"/>
    </xf>
    <xf numFmtId="0" fontId="6" fillId="0" borderId="11" xfId="0" applyFont="1" applyFill="1" applyBorder="1" applyAlignment="1" applyProtection="1">
      <alignment horizontal="center" vertical="center"/>
    </xf>
    <xf numFmtId="0" fontId="6" fillId="0" borderId="12" xfId="0" applyFont="1" applyFill="1" applyBorder="1" applyAlignment="1" applyProtection="1">
      <alignment horizontal="center" vertical="center"/>
    </xf>
    <xf numFmtId="0" fontId="6" fillId="0" borderId="2" xfId="0" applyFont="1" applyFill="1" applyBorder="1" applyAlignment="1" applyProtection="1">
      <alignment horizontal="center" vertical="center"/>
    </xf>
    <xf numFmtId="0" fontId="6" fillId="0" borderId="3" xfId="0" applyFont="1" applyFill="1" applyBorder="1" applyAlignment="1" applyProtection="1">
      <alignment horizontal="center" vertical="center"/>
    </xf>
    <xf numFmtId="0" fontId="10" fillId="0" borderId="12" xfId="0" applyFont="1" applyBorder="1" applyAlignment="1" applyProtection="1">
      <alignment horizontal="left" vertical="center"/>
    </xf>
    <xf numFmtId="0" fontId="10" fillId="0" borderId="2" xfId="0" applyFont="1" applyBorder="1" applyAlignment="1" applyProtection="1">
      <alignment horizontal="left" vertical="center"/>
    </xf>
    <xf numFmtId="0" fontId="10" fillId="0" borderId="3" xfId="0" applyFont="1" applyBorder="1" applyAlignment="1" applyProtection="1">
      <alignment horizontal="left" vertical="center"/>
    </xf>
    <xf numFmtId="0" fontId="10" fillId="0" borderId="8" xfId="0" applyFont="1" applyBorder="1" applyAlignment="1" applyProtection="1">
      <alignment horizontal="center" vertical="center" wrapText="1"/>
    </xf>
    <xf numFmtId="0" fontId="10" fillId="0" borderId="9" xfId="0" applyFont="1" applyBorder="1" applyAlignment="1" applyProtection="1">
      <alignment horizontal="center" vertical="center" wrapText="1"/>
    </xf>
    <xf numFmtId="0" fontId="10" fillId="0" borderId="1" xfId="0" applyFont="1" applyBorder="1" applyAlignment="1" applyProtection="1">
      <alignment horizontal="center" vertical="center" wrapText="1"/>
    </xf>
    <xf numFmtId="3" fontId="6" fillId="0" borderId="7" xfId="0" applyNumberFormat="1" applyFont="1" applyFill="1" applyBorder="1" applyAlignment="1" applyProtection="1">
      <alignment horizontal="center" vertical="center"/>
    </xf>
    <xf numFmtId="3" fontId="6" fillId="0" borderId="8" xfId="0" applyNumberFormat="1" applyFont="1" applyBorder="1" applyAlignment="1" applyProtection="1">
      <alignment horizontal="right" vertical="center"/>
    </xf>
    <xf numFmtId="3" fontId="6" fillId="0" borderId="9" xfId="0" applyNumberFormat="1" applyFont="1" applyBorder="1" applyAlignment="1" applyProtection="1">
      <alignment horizontal="right" vertical="center"/>
    </xf>
    <xf numFmtId="3" fontId="6" fillId="0" borderId="10" xfId="0" applyNumberFormat="1" applyFont="1" applyFill="1" applyBorder="1" applyAlignment="1" applyProtection="1">
      <alignment horizontal="right" vertical="center"/>
    </xf>
    <xf numFmtId="3" fontId="6" fillId="0" borderId="4" xfId="0" applyNumberFormat="1" applyFont="1" applyFill="1" applyBorder="1" applyAlignment="1" applyProtection="1">
      <alignment horizontal="right" vertical="center"/>
    </xf>
    <xf numFmtId="3" fontId="6" fillId="0" borderId="13" xfId="0" applyNumberFormat="1" applyFont="1" applyFill="1" applyBorder="1" applyAlignment="1" applyProtection="1">
      <alignment horizontal="right" vertical="center"/>
    </xf>
    <xf numFmtId="3" fontId="6" fillId="0" borderId="0" xfId="0" applyNumberFormat="1" applyFont="1" applyFill="1" applyBorder="1" applyAlignment="1" applyProtection="1">
      <alignment horizontal="right" vertical="center"/>
    </xf>
    <xf numFmtId="3" fontId="6" fillId="0" borderId="12" xfId="0" applyNumberFormat="1" applyFont="1" applyFill="1" applyBorder="1" applyAlignment="1" applyProtection="1">
      <alignment horizontal="right" vertical="center"/>
    </xf>
    <xf numFmtId="3" fontId="6" fillId="0" borderId="2" xfId="0" applyNumberFormat="1" applyFont="1" applyFill="1" applyBorder="1" applyAlignment="1" applyProtection="1">
      <alignment horizontal="right" vertical="center"/>
    </xf>
    <xf numFmtId="0" fontId="10" fillId="0" borderId="11" xfId="0" applyFont="1" applyFill="1" applyBorder="1" applyAlignment="1" applyProtection="1">
      <alignment horizontal="center" vertical="center"/>
    </xf>
    <xf numFmtId="0" fontId="10" fillId="0" borderId="14" xfId="0" applyFont="1" applyFill="1" applyBorder="1" applyAlignment="1" applyProtection="1">
      <alignment horizontal="center" vertical="center"/>
    </xf>
    <xf numFmtId="0" fontId="10" fillId="0" borderId="3" xfId="0" applyFont="1" applyFill="1" applyBorder="1" applyAlignment="1" applyProtection="1">
      <alignment horizontal="center" vertical="center"/>
    </xf>
    <xf numFmtId="0" fontId="10" fillId="0" borderId="8" xfId="0" applyFont="1" applyBorder="1" applyAlignment="1" applyProtection="1">
      <alignment horizontal="center" vertical="center"/>
    </xf>
    <xf numFmtId="0" fontId="10" fillId="0" borderId="9" xfId="0" applyFont="1" applyBorder="1" applyAlignment="1" applyProtection="1">
      <alignment horizontal="center" vertical="center"/>
    </xf>
    <xf numFmtId="0" fontId="10" fillId="0" borderId="1" xfId="0" applyFont="1" applyBorder="1" applyAlignment="1" applyProtection="1">
      <alignment horizontal="center" vertical="center"/>
    </xf>
    <xf numFmtId="3" fontId="6" fillId="0" borderId="8" xfId="0" applyNumberFormat="1" applyFont="1" applyBorder="1" applyAlignment="1" applyProtection="1">
      <alignment horizontal="center" vertical="center"/>
    </xf>
    <xf numFmtId="3" fontId="6" fillId="0" borderId="9" xfId="0" applyNumberFormat="1" applyFont="1" applyBorder="1" applyAlignment="1" applyProtection="1">
      <alignment horizontal="center" vertical="center"/>
    </xf>
    <xf numFmtId="0" fontId="6" fillId="4" borderId="10" xfId="0" applyFont="1" applyFill="1" applyBorder="1" applyAlignment="1" applyProtection="1">
      <alignment vertical="center"/>
    </xf>
    <xf numFmtId="0" fontId="6" fillId="4" borderId="12" xfId="0" applyFont="1" applyFill="1" applyBorder="1" applyAlignment="1" applyProtection="1">
      <alignment vertical="center"/>
    </xf>
    <xf numFmtId="0" fontId="10" fillId="0" borderId="4" xfId="0" applyFont="1" applyBorder="1" applyAlignment="1" applyProtection="1">
      <alignment horizontal="center" vertical="center"/>
    </xf>
    <xf numFmtId="0" fontId="10" fillId="0" borderId="2" xfId="0" applyFont="1" applyBorder="1" applyAlignment="1" applyProtection="1">
      <alignment horizontal="center" vertical="center"/>
    </xf>
    <xf numFmtId="3" fontId="6" fillId="0" borderId="13" xfId="0" applyNumberFormat="1" applyFont="1" applyBorder="1" applyAlignment="1" applyProtection="1">
      <alignment horizontal="right" vertical="center"/>
    </xf>
    <xf numFmtId="3" fontId="6" fillId="0" borderId="0" xfId="0" applyNumberFormat="1" applyFont="1" applyBorder="1" applyAlignment="1" applyProtection="1">
      <alignment horizontal="right" vertical="center"/>
    </xf>
    <xf numFmtId="3" fontId="10" fillId="0" borderId="14" xfId="0" applyNumberFormat="1" applyFont="1" applyBorder="1" applyAlignment="1" applyProtection="1">
      <alignment horizontal="center" vertical="center"/>
    </xf>
    <xf numFmtId="3" fontId="10" fillId="0" borderId="3" xfId="0" applyNumberFormat="1" applyFont="1" applyBorder="1" applyAlignment="1" applyProtection="1">
      <alignment horizontal="center" vertical="center"/>
    </xf>
    <xf numFmtId="0" fontId="10" fillId="0" borderId="8" xfId="0" applyFont="1" applyBorder="1" applyAlignment="1" applyProtection="1">
      <alignment horizontal="center" wrapText="1"/>
    </xf>
    <xf numFmtId="0" fontId="10" fillId="0" borderId="9" xfId="0" applyFont="1" applyBorder="1" applyAlignment="1" applyProtection="1">
      <alignment horizontal="center" wrapText="1"/>
    </xf>
    <xf numFmtId="0" fontId="10" fillId="0" borderId="10" xfId="0" applyFont="1" applyBorder="1" applyAlignment="1" applyProtection="1">
      <alignment horizontal="right" vertical="center"/>
    </xf>
    <xf numFmtId="0" fontId="10" fillId="0" borderId="4" xfId="0" applyFont="1" applyBorder="1" applyAlignment="1" applyProtection="1">
      <alignment horizontal="right" vertical="center"/>
    </xf>
    <xf numFmtId="0" fontId="10" fillId="0" borderId="11" xfId="0" applyFont="1" applyBorder="1" applyAlignment="1" applyProtection="1">
      <alignment horizontal="right" vertical="center"/>
    </xf>
    <xf numFmtId="0" fontId="6" fillId="0" borderId="7" xfId="0" applyFont="1" applyBorder="1" applyAlignment="1" applyProtection="1">
      <alignment horizontal="center" vertical="center"/>
    </xf>
    <xf numFmtId="0" fontId="8" fillId="0" borderId="7" xfId="0" applyFont="1" applyBorder="1" applyAlignment="1" applyProtection="1">
      <alignment horizontal="center" vertical="center"/>
    </xf>
    <xf numFmtId="0" fontId="6" fillId="0" borderId="10" xfId="0" applyFont="1" applyBorder="1" applyAlignment="1" applyProtection="1">
      <alignment horizontal="center" vertical="center"/>
    </xf>
    <xf numFmtId="0" fontId="6" fillId="0" borderId="4" xfId="0" applyFont="1" applyBorder="1" applyAlignment="1" applyProtection="1">
      <alignment horizontal="center" vertical="center"/>
    </xf>
    <xf numFmtId="0" fontId="6" fillId="0" borderId="11" xfId="0" applyFont="1" applyBorder="1" applyAlignment="1" applyProtection="1">
      <alignment horizontal="center" vertical="center"/>
    </xf>
    <xf numFmtId="0" fontId="6" fillId="0" borderId="12" xfId="0" applyFont="1" applyBorder="1" applyAlignment="1" applyProtection="1">
      <alignment horizontal="center" vertical="center"/>
    </xf>
    <xf numFmtId="0" fontId="6" fillId="0" borderId="2" xfId="0" applyFont="1" applyBorder="1" applyAlignment="1" applyProtection="1">
      <alignment horizontal="center" vertical="center"/>
    </xf>
    <xf numFmtId="0" fontId="6" fillId="0" borderId="3" xfId="0" applyFont="1" applyBorder="1" applyAlignment="1" applyProtection="1">
      <alignment horizontal="center" vertical="center"/>
    </xf>
    <xf numFmtId="3" fontId="6" fillId="0" borderId="8" xfId="0" applyNumberFormat="1" applyFont="1" applyFill="1" applyBorder="1" applyAlignment="1" applyProtection="1">
      <alignment horizontal="left" vertical="center"/>
    </xf>
    <xf numFmtId="3" fontId="6" fillId="0" borderId="9" xfId="0" applyNumberFormat="1" applyFont="1" applyFill="1" applyBorder="1" applyAlignment="1" applyProtection="1">
      <alignment horizontal="left" vertical="center"/>
    </xf>
    <xf numFmtId="3" fontId="6" fillId="0" borderId="1" xfId="0" applyNumberFormat="1" applyFont="1" applyFill="1" applyBorder="1" applyAlignment="1" applyProtection="1">
      <alignment horizontal="left" vertical="center"/>
    </xf>
    <xf numFmtId="0" fontId="10" fillId="0" borderId="10" xfId="0" applyFont="1" applyFill="1" applyBorder="1" applyAlignment="1" applyProtection="1">
      <alignment horizontal="center" vertical="center" wrapText="1"/>
    </xf>
    <xf numFmtId="0" fontId="10" fillId="0" borderId="4" xfId="0" applyFont="1" applyFill="1" applyBorder="1" applyAlignment="1" applyProtection="1">
      <alignment horizontal="center" vertical="center" wrapText="1"/>
    </xf>
    <xf numFmtId="0" fontId="10" fillId="0" borderId="11" xfId="0" applyFont="1" applyFill="1" applyBorder="1" applyAlignment="1" applyProtection="1">
      <alignment horizontal="center" vertical="center" wrapText="1"/>
    </xf>
    <xf numFmtId="0" fontId="10" fillId="0" borderId="13" xfId="0" applyFont="1" applyFill="1" applyBorder="1" applyAlignment="1" applyProtection="1">
      <alignment horizontal="center" vertical="center" wrapText="1"/>
    </xf>
    <xf numFmtId="0" fontId="10" fillId="0" borderId="0" xfId="0" applyFont="1" applyFill="1" applyBorder="1" applyAlignment="1" applyProtection="1">
      <alignment horizontal="center" vertical="center" wrapText="1"/>
    </xf>
    <xf numFmtId="0" fontId="10" fillId="0" borderId="14" xfId="0" applyFont="1" applyFill="1" applyBorder="1" applyAlignment="1" applyProtection="1">
      <alignment horizontal="center" vertical="center" wrapText="1"/>
    </xf>
    <xf numFmtId="0" fontId="10" fillId="0" borderId="12" xfId="0" applyFont="1" applyFill="1" applyBorder="1" applyAlignment="1" applyProtection="1">
      <alignment horizontal="center" vertical="center" wrapText="1"/>
    </xf>
    <xf numFmtId="0" fontId="10" fillId="0" borderId="2" xfId="0" applyFont="1" applyFill="1" applyBorder="1" applyAlignment="1" applyProtection="1">
      <alignment horizontal="center" vertical="center" wrapText="1"/>
    </xf>
    <xf numFmtId="0" fontId="10" fillId="0" borderId="3" xfId="0" applyFont="1" applyFill="1" applyBorder="1" applyAlignment="1" applyProtection="1">
      <alignment horizontal="center" vertical="center" wrapText="1"/>
    </xf>
    <xf numFmtId="0" fontId="8" fillId="0" borderId="6" xfId="0" applyFont="1" applyFill="1" applyBorder="1" applyAlignment="1" applyProtection="1">
      <alignment horizontal="right" vertical="center"/>
    </xf>
    <xf numFmtId="0" fontId="6" fillId="0" borderId="8" xfId="0" applyFont="1" applyBorder="1" applyAlignment="1" applyProtection="1">
      <alignment horizontal="center" vertical="center"/>
    </xf>
    <xf numFmtId="0" fontId="6" fillId="0" borderId="9" xfId="0" applyFont="1" applyBorder="1" applyAlignment="1" applyProtection="1">
      <alignment horizontal="center" vertical="center"/>
    </xf>
    <xf numFmtId="0" fontId="6" fillId="0" borderId="1" xfId="0" applyFont="1" applyBorder="1" applyAlignment="1" applyProtection="1">
      <alignment horizontal="center" vertical="center"/>
    </xf>
    <xf numFmtId="3" fontId="6" fillId="0" borderId="8" xfId="0" applyNumberFormat="1" applyFont="1" applyFill="1" applyBorder="1" applyAlignment="1" applyProtection="1">
      <alignment horizontal="right" vertical="center" indent="1"/>
    </xf>
    <xf numFmtId="3" fontId="6" fillId="0" borderId="9" xfId="0" applyNumberFormat="1" applyFont="1" applyFill="1" applyBorder="1" applyAlignment="1" applyProtection="1">
      <alignment horizontal="right" vertical="center" indent="1"/>
    </xf>
    <xf numFmtId="3" fontId="6" fillId="0" borderId="8" xfId="0" applyNumberFormat="1" applyFont="1" applyBorder="1" applyAlignment="1" applyProtection="1">
      <alignment vertical="center"/>
    </xf>
    <xf numFmtId="3" fontId="6" fillId="0" borderId="9" xfId="0" applyNumberFormat="1" applyFont="1" applyBorder="1" applyAlignment="1" applyProtection="1">
      <alignment vertical="center"/>
    </xf>
    <xf numFmtId="3" fontId="6" fillId="0" borderId="12" xfId="0" applyNumberFormat="1" applyFont="1" applyBorder="1" applyAlignment="1" applyProtection="1">
      <alignment vertical="center"/>
    </xf>
    <xf numFmtId="3" fontId="6" fillId="0" borderId="2" xfId="0" applyNumberFormat="1" applyFont="1" applyBorder="1" applyAlignment="1" applyProtection="1">
      <alignment vertical="center"/>
    </xf>
    <xf numFmtId="0" fontId="6" fillId="0" borderId="0" xfId="0" applyFont="1" applyAlignment="1" applyProtection="1">
      <alignment horizontal="left" wrapText="1"/>
    </xf>
    <xf numFmtId="0" fontId="6" fillId="0" borderId="0" xfId="0" applyFont="1" applyAlignment="1" applyProtection="1">
      <alignment horizontal="left"/>
    </xf>
    <xf numFmtId="176" fontId="9" fillId="0" borderId="2" xfId="0" applyNumberFormat="1" applyFont="1" applyBorder="1" applyAlignment="1" applyProtection="1">
      <alignment horizontal="center"/>
    </xf>
    <xf numFmtId="0" fontId="6" fillId="3" borderId="8" xfId="0" applyFont="1" applyFill="1" applyBorder="1" applyAlignment="1" applyProtection="1">
      <alignment horizontal="center"/>
      <protection locked="0"/>
    </xf>
    <xf numFmtId="0" fontId="6" fillId="3" borderId="1" xfId="0" applyFont="1" applyFill="1" applyBorder="1" applyAlignment="1" applyProtection="1">
      <alignment horizontal="center"/>
      <protection locked="0"/>
    </xf>
    <xf numFmtId="3" fontId="24" fillId="0" borderId="0" xfId="0" applyNumberFormat="1" applyFont="1" applyFill="1" applyBorder="1" applyAlignment="1" applyProtection="1">
      <alignment horizontal="center" vertical="center"/>
    </xf>
    <xf numFmtId="0" fontId="6" fillId="0" borderId="7" xfId="0" applyFont="1" applyFill="1" applyBorder="1" applyAlignment="1" applyProtection="1">
      <alignment horizontal="center" vertical="center"/>
    </xf>
    <xf numFmtId="0" fontId="8" fillId="0" borderId="0" xfId="0" applyFont="1" applyAlignment="1" applyProtection="1">
      <alignment horizontal="left" vertical="top"/>
    </xf>
    <xf numFmtId="0" fontId="6" fillId="0" borderId="0" xfId="0" applyFont="1" applyAlignment="1" applyProtection="1">
      <alignment horizontal="center"/>
    </xf>
    <xf numFmtId="0" fontId="6" fillId="0" borderId="0" xfId="0" applyFont="1" applyAlignment="1" applyProtection="1">
      <alignment horizontal="center" vertical="center"/>
    </xf>
    <xf numFmtId="0" fontId="7" fillId="0" borderId="0" xfId="0" applyFont="1" applyAlignment="1" applyProtection="1">
      <alignment horizontal="center" vertical="top"/>
    </xf>
    <xf numFmtId="0" fontId="6" fillId="3" borderId="0" xfId="0" applyFont="1" applyFill="1" applyAlignment="1" applyProtection="1">
      <alignment horizontal="center" vertical="center"/>
      <protection locked="0"/>
    </xf>
    <xf numFmtId="0" fontId="8" fillId="3" borderId="0" xfId="0" applyFont="1" applyFill="1" applyAlignment="1" applyProtection="1">
      <alignment horizontal="center" vertical="center"/>
      <protection locked="0"/>
    </xf>
    <xf numFmtId="0" fontId="6" fillId="2" borderId="0" xfId="0" applyFont="1" applyFill="1" applyAlignment="1" applyProtection="1">
      <alignment horizontal="left" vertical="center" wrapText="1"/>
      <protection locked="0"/>
    </xf>
    <xf numFmtId="0" fontId="6" fillId="3" borderId="0" xfId="0" applyFont="1" applyFill="1" applyAlignment="1" applyProtection="1">
      <alignment horizontal="left" vertical="center"/>
    </xf>
    <xf numFmtId="0" fontId="7" fillId="0" borderId="0" xfId="0" applyFont="1" applyAlignment="1" applyProtection="1">
      <alignment horizontal="left" vertical="top"/>
    </xf>
    <xf numFmtId="0" fontId="8" fillId="0" borderId="0" xfId="0" applyFont="1" applyAlignment="1" applyProtection="1">
      <alignment horizontal="left"/>
    </xf>
    <xf numFmtId="0" fontId="8" fillId="0" borderId="0" xfId="0" applyFont="1" applyAlignment="1" applyProtection="1">
      <alignment horizontal="left" vertical="top" shrinkToFit="1"/>
    </xf>
    <xf numFmtId="0" fontId="72" fillId="0" borderId="0" xfId="37" applyFont="1" applyAlignment="1" applyProtection="1">
      <alignment horizontal="center" vertical="center"/>
      <protection locked="0"/>
    </xf>
    <xf numFmtId="180" fontId="8" fillId="0" borderId="5" xfId="0" applyNumberFormat="1" applyFont="1" applyFill="1" applyBorder="1" applyAlignment="1">
      <alignment horizontal="center" vertical="center"/>
    </xf>
    <xf numFmtId="180" fontId="8" fillId="0" borderId="6" xfId="0" applyNumberFormat="1" applyFont="1" applyFill="1" applyBorder="1" applyAlignment="1">
      <alignment horizontal="center" vertical="center"/>
    </xf>
    <xf numFmtId="180" fontId="8" fillId="0" borderId="5" xfId="0" applyNumberFormat="1" applyFont="1" applyBorder="1" applyAlignment="1">
      <alignment horizontal="center" vertical="center"/>
    </xf>
    <xf numFmtId="180" fontId="8" fillId="0" borderId="6" xfId="0" applyNumberFormat="1" applyFont="1" applyBorder="1" applyAlignment="1">
      <alignment horizontal="center" vertical="center"/>
    </xf>
    <xf numFmtId="177" fontId="8" fillId="3" borderId="5" xfId="0" applyNumberFormat="1" applyFont="1" applyFill="1" applyBorder="1" applyAlignment="1" applyProtection="1">
      <alignment horizontal="center" vertical="center"/>
      <protection locked="0"/>
    </xf>
    <xf numFmtId="177" fontId="8" fillId="3" borderId="6" xfId="0" applyNumberFormat="1" applyFont="1" applyFill="1" applyBorder="1" applyAlignment="1" applyProtection="1">
      <alignment horizontal="center" vertical="center"/>
      <protection locked="0"/>
    </xf>
    <xf numFmtId="0" fontId="39" fillId="0" borderId="0" xfId="37" applyFont="1" applyBorder="1" applyAlignment="1" applyProtection="1">
      <alignment horizontal="center" vertical="center"/>
    </xf>
    <xf numFmtId="0" fontId="8" fillId="0" borderId="7" xfId="0" applyFont="1" applyFill="1" applyBorder="1" applyAlignment="1">
      <alignment horizontal="center" vertical="center"/>
    </xf>
    <xf numFmtId="0" fontId="8" fillId="0" borderId="7"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39" fillId="0" borderId="2" xfId="37" applyFont="1" applyFill="1" applyBorder="1" applyAlignment="1" applyProtection="1">
      <alignment horizontal="center" vertical="center"/>
      <protection locked="0"/>
    </xf>
    <xf numFmtId="178" fontId="6" fillId="0" borderId="39" xfId="0" applyNumberFormat="1" applyFont="1" applyBorder="1" applyAlignment="1">
      <alignment horizontal="right" vertical="center"/>
    </xf>
    <xf numFmtId="178" fontId="6" fillId="0" borderId="18" xfId="0" applyNumberFormat="1" applyFont="1" applyBorder="1" applyAlignment="1">
      <alignment horizontal="right" vertical="center"/>
    </xf>
    <xf numFmtId="49" fontId="6" fillId="0" borderId="25" xfId="0" applyNumberFormat="1" applyFont="1" applyFill="1" applyBorder="1" applyAlignment="1" applyProtection="1">
      <alignment horizontal="left" vertical="center" indent="1"/>
      <protection locked="0"/>
    </xf>
    <xf numFmtId="49" fontId="6" fillId="0" borderId="9" xfId="0" applyNumberFormat="1" applyFont="1" applyFill="1" applyBorder="1" applyAlignment="1" applyProtection="1">
      <alignment horizontal="left" vertical="center" indent="1"/>
      <protection locked="0"/>
    </xf>
    <xf numFmtId="49" fontId="6" fillId="0" borderId="1" xfId="0" applyNumberFormat="1" applyFont="1" applyFill="1" applyBorder="1" applyAlignment="1" applyProtection="1">
      <alignment horizontal="left" vertical="center" indent="1"/>
      <protection locked="0"/>
    </xf>
    <xf numFmtId="178" fontId="6" fillId="0" borderId="30" xfId="0" applyNumberFormat="1" applyFont="1" applyFill="1" applyBorder="1" applyAlignment="1" applyProtection="1">
      <alignment horizontal="right" vertical="center" indent="1"/>
      <protection locked="0"/>
    </xf>
    <xf numFmtId="178" fontId="6" fillId="0" borderId="31" xfId="0" applyNumberFormat="1" applyFont="1" applyFill="1" applyBorder="1" applyAlignment="1" applyProtection="1">
      <alignment horizontal="right" vertical="center" indent="1"/>
      <protection locked="0"/>
    </xf>
    <xf numFmtId="178" fontId="6" fillId="0" borderId="32" xfId="0" applyNumberFormat="1" applyFont="1" applyFill="1" applyBorder="1" applyAlignment="1" applyProtection="1">
      <alignment horizontal="right" vertical="center" indent="1"/>
      <protection locked="0"/>
    </xf>
    <xf numFmtId="0" fontId="6" fillId="0" borderId="33" xfId="0" applyFont="1" applyBorder="1" applyAlignment="1">
      <alignment horizontal="center" vertical="center"/>
    </xf>
    <xf numFmtId="0" fontId="6" fillId="0" borderId="34" xfId="0" applyFont="1" applyBorder="1" applyAlignment="1">
      <alignment horizontal="center" vertical="center"/>
    </xf>
    <xf numFmtId="0" fontId="6" fillId="0" borderId="35" xfId="0" applyFont="1" applyBorder="1" applyAlignment="1">
      <alignment horizontal="center" vertical="center"/>
    </xf>
    <xf numFmtId="0" fontId="6" fillId="0" borderId="36" xfId="0" applyFont="1" applyBorder="1" applyAlignment="1">
      <alignment horizontal="center" vertical="center"/>
    </xf>
    <xf numFmtId="0" fontId="6" fillId="0" borderId="37" xfId="0" applyFont="1" applyBorder="1" applyAlignment="1">
      <alignment horizontal="center" vertical="center"/>
    </xf>
    <xf numFmtId="0" fontId="6" fillId="0" borderId="17" xfId="0" applyFont="1" applyBorder="1" applyAlignment="1">
      <alignment horizontal="left" vertical="center"/>
    </xf>
    <xf numFmtId="0" fontId="6" fillId="0" borderId="18" xfId="0" applyFont="1" applyBorder="1" applyAlignment="1">
      <alignment horizontal="left" vertical="center"/>
    </xf>
    <xf numFmtId="0" fontId="6" fillId="0" borderId="38" xfId="0" applyFont="1" applyBorder="1" applyAlignment="1">
      <alignment horizontal="left" vertical="center"/>
    </xf>
    <xf numFmtId="38" fontId="6" fillId="0" borderId="39" xfId="1" applyFont="1" applyBorder="1" applyAlignment="1">
      <alignment horizontal="right" vertical="center"/>
    </xf>
    <xf numFmtId="38" fontId="6" fillId="0" borderId="18" xfId="1" applyFont="1" applyBorder="1" applyAlignment="1">
      <alignment horizontal="right" vertical="center"/>
    </xf>
    <xf numFmtId="178" fontId="6" fillId="0" borderId="39" xfId="0" applyNumberFormat="1" applyFont="1" applyFill="1" applyBorder="1" applyAlignment="1" applyProtection="1">
      <alignment horizontal="right" vertical="center"/>
      <protection locked="0"/>
    </xf>
    <xf numFmtId="178" fontId="6" fillId="0" borderId="18" xfId="0" applyNumberFormat="1" applyFont="1" applyFill="1" applyBorder="1" applyAlignment="1" applyProtection="1">
      <alignment horizontal="right" vertical="center"/>
      <protection locked="0"/>
    </xf>
    <xf numFmtId="178" fontId="6" fillId="0" borderId="17" xfId="0" applyNumberFormat="1" applyFont="1" applyFill="1" applyBorder="1" applyAlignment="1" applyProtection="1">
      <alignment horizontal="right" vertical="center"/>
      <protection locked="0"/>
    </xf>
    <xf numFmtId="0" fontId="6" fillId="0" borderId="0" xfId="0" applyFont="1" applyBorder="1" applyAlignment="1">
      <alignment horizontal="center" vertical="center"/>
    </xf>
    <xf numFmtId="0" fontId="6" fillId="0" borderId="28" xfId="0" applyFont="1" applyBorder="1" applyAlignment="1">
      <alignment horizontal="center" vertical="center"/>
    </xf>
    <xf numFmtId="178" fontId="6" fillId="0" borderId="8" xfId="0" applyNumberFormat="1" applyFont="1" applyFill="1" applyBorder="1" applyAlignment="1" applyProtection="1">
      <alignment horizontal="right" vertical="center" indent="1"/>
      <protection locked="0"/>
    </xf>
    <xf numFmtId="178" fontId="6" fillId="0" borderId="9" xfId="0" applyNumberFormat="1" applyFont="1" applyFill="1" applyBorder="1" applyAlignment="1" applyProtection="1">
      <alignment horizontal="right" vertical="center" indent="1"/>
      <protection locked="0"/>
    </xf>
    <xf numFmtId="178" fontId="6" fillId="0" borderId="1" xfId="0" applyNumberFormat="1" applyFont="1" applyFill="1" applyBorder="1" applyAlignment="1" applyProtection="1">
      <alignment horizontal="right" vertical="center" indent="1"/>
      <protection locked="0"/>
    </xf>
    <xf numFmtId="0" fontId="6" fillId="0" borderId="29" xfId="0" applyFont="1" applyBorder="1" applyAlignment="1">
      <alignment horizontal="center" vertical="center"/>
    </xf>
    <xf numFmtId="49" fontId="6" fillId="0" borderId="25" xfId="0" applyNumberFormat="1" applyFont="1" applyFill="1" applyBorder="1" applyAlignment="1" applyProtection="1">
      <alignment horizontal="left" vertical="center" indent="1" shrinkToFit="1"/>
      <protection locked="0"/>
    </xf>
    <xf numFmtId="49" fontId="6" fillId="0" borderId="9" xfId="0" applyNumberFormat="1" applyFont="1" applyFill="1" applyBorder="1" applyAlignment="1" applyProtection="1">
      <alignment horizontal="left" vertical="center" indent="1" shrinkToFit="1"/>
      <protection locked="0"/>
    </xf>
    <xf numFmtId="49" fontId="6" fillId="0" borderId="1" xfId="0" applyNumberFormat="1" applyFont="1" applyFill="1" applyBorder="1" applyAlignment="1" applyProtection="1">
      <alignment horizontal="left" vertical="center" indent="1" shrinkToFit="1"/>
      <protection locked="0"/>
    </xf>
    <xf numFmtId="0" fontId="6" fillId="0" borderId="27" xfId="0" applyFont="1" applyBorder="1" applyAlignment="1">
      <alignment horizontal="center" vertical="center"/>
    </xf>
    <xf numFmtId="0" fontId="6" fillId="0" borderId="26" xfId="0" applyFont="1" applyBorder="1" applyAlignment="1">
      <alignment horizontal="center" vertical="center"/>
    </xf>
    <xf numFmtId="0" fontId="43" fillId="2" borderId="0" xfId="0" applyFont="1" applyFill="1" applyAlignment="1" applyProtection="1">
      <alignment horizontal="center" vertical="center"/>
      <protection locked="0"/>
    </xf>
    <xf numFmtId="0" fontId="6" fillId="0" borderId="0" xfId="0" applyFont="1" applyFill="1" applyBorder="1" applyAlignment="1" applyProtection="1">
      <alignment horizontal="left" vertical="center" shrinkToFit="1"/>
      <protection locked="0"/>
    </xf>
    <xf numFmtId="0" fontId="6" fillId="2" borderId="0" xfId="0" applyFont="1" applyFill="1" applyAlignment="1" applyProtection="1">
      <alignment horizontal="left" vertical="top" wrapText="1"/>
      <protection locked="0" hidden="1"/>
    </xf>
    <xf numFmtId="0" fontId="6" fillId="0" borderId="0" xfId="0" applyFont="1" applyBorder="1" applyAlignment="1">
      <alignment horizontal="left" vertical="center"/>
    </xf>
    <xf numFmtId="0" fontId="6" fillId="0" borderId="20" xfId="0" applyFont="1" applyBorder="1" applyAlignment="1">
      <alignment horizontal="center" vertical="center"/>
    </xf>
    <xf numFmtId="0" fontId="6" fillId="0" borderId="21" xfId="0" applyFont="1" applyBorder="1" applyAlignment="1">
      <alignment horizontal="center" vertical="center"/>
    </xf>
    <xf numFmtId="0" fontId="6" fillId="0" borderId="22" xfId="0" applyFont="1" applyBorder="1" applyAlignment="1">
      <alignment horizontal="center" vertical="center"/>
    </xf>
    <xf numFmtId="0" fontId="6" fillId="0" borderId="23" xfId="0" applyFont="1" applyBorder="1" applyAlignment="1">
      <alignment horizontal="center" vertical="center"/>
    </xf>
    <xf numFmtId="0" fontId="6" fillId="0" borderId="21" xfId="0" applyFont="1" applyBorder="1" applyAlignment="1">
      <alignment horizontal="center"/>
    </xf>
    <xf numFmtId="0" fontId="6" fillId="0" borderId="22" xfId="0" applyFont="1" applyBorder="1" applyAlignment="1">
      <alignment horizontal="center"/>
    </xf>
    <xf numFmtId="0" fontId="6" fillId="0" borderId="24" xfId="0" applyFont="1" applyBorder="1" applyAlignment="1">
      <alignment horizontal="center"/>
    </xf>
    <xf numFmtId="0" fontId="9" fillId="0" borderId="5" xfId="0" applyFont="1" applyFill="1" applyBorder="1" applyAlignment="1">
      <alignment horizontal="center" vertical="center" textRotation="255" shrinkToFit="1"/>
    </xf>
    <xf numFmtId="0" fontId="9" fillId="0" borderId="15" xfId="0" applyFont="1" applyFill="1" applyBorder="1" applyAlignment="1">
      <alignment horizontal="center" vertical="center" textRotation="255" shrinkToFit="1"/>
    </xf>
    <xf numFmtId="0" fontId="9" fillId="0" borderId="6" xfId="0" applyFont="1" applyFill="1" applyBorder="1" applyAlignment="1">
      <alignment horizontal="center" vertical="center" textRotation="255" shrinkToFit="1"/>
    </xf>
    <xf numFmtId="0" fontId="6" fillId="0" borderId="8" xfId="0" applyFont="1" applyFill="1" applyBorder="1" applyAlignment="1">
      <alignment horizontal="left" vertical="center" shrinkToFit="1"/>
    </xf>
    <xf numFmtId="0" fontId="6" fillId="0" borderId="1" xfId="0" applyFont="1" applyFill="1" applyBorder="1" applyAlignment="1">
      <alignment horizontal="left" vertical="center" shrinkToFit="1"/>
    </xf>
    <xf numFmtId="176" fontId="6" fillId="3" borderId="5" xfId="0" applyNumberFormat="1" applyFont="1" applyFill="1" applyBorder="1" applyAlignment="1" applyProtection="1">
      <alignment horizontal="center" vertical="center" shrinkToFit="1"/>
      <protection locked="0"/>
    </xf>
    <xf numFmtId="176" fontId="6" fillId="3" borderId="15" xfId="0" applyNumberFormat="1" applyFont="1" applyFill="1" applyBorder="1" applyAlignment="1" applyProtection="1">
      <alignment horizontal="center" vertical="center" shrinkToFit="1"/>
      <protection locked="0"/>
    </xf>
    <xf numFmtId="176" fontId="6" fillId="3" borderId="6" xfId="0" applyNumberFormat="1" applyFont="1" applyFill="1" applyBorder="1" applyAlignment="1" applyProtection="1">
      <alignment horizontal="center" vertical="center" shrinkToFit="1"/>
      <protection locked="0"/>
    </xf>
    <xf numFmtId="0" fontId="6" fillId="0" borderId="7" xfId="0" applyFont="1" applyBorder="1" applyAlignment="1">
      <alignment horizontal="center" vertical="center" shrinkToFit="1"/>
    </xf>
    <xf numFmtId="0" fontId="6" fillId="0" borderId="0" xfId="0" applyFont="1" applyBorder="1" applyAlignment="1">
      <alignment horizontal="left" vertical="center" shrinkToFit="1"/>
    </xf>
    <xf numFmtId="176" fontId="6" fillId="0" borderId="0" xfId="0" applyNumberFormat="1" applyFont="1" applyBorder="1" applyAlignment="1">
      <alignment horizontal="center" vertical="center" shrinkToFit="1"/>
    </xf>
    <xf numFmtId="0" fontId="9" fillId="0" borderId="7" xfId="0" applyFont="1" applyBorder="1" applyAlignment="1">
      <alignment horizontal="center" vertical="center" shrinkToFit="1"/>
    </xf>
    <xf numFmtId="0" fontId="9" fillId="0" borderId="5" xfId="0" applyFont="1" applyBorder="1" applyAlignment="1">
      <alignment horizontal="center" vertical="center" shrinkToFit="1"/>
    </xf>
    <xf numFmtId="0" fontId="9" fillId="0" borderId="17" xfId="0" applyFont="1" applyFill="1" applyBorder="1" applyAlignment="1">
      <alignment horizontal="center" vertical="center" shrinkToFit="1"/>
    </xf>
    <xf numFmtId="0" fontId="9" fillId="0" borderId="19" xfId="0" applyFont="1" applyFill="1" applyBorder="1" applyAlignment="1">
      <alignment horizontal="center" vertical="center" shrinkToFit="1"/>
    </xf>
    <xf numFmtId="0" fontId="6" fillId="0" borderId="0" xfId="0" applyFont="1" applyBorder="1" applyAlignment="1">
      <alignment vertical="center" shrinkToFit="1"/>
    </xf>
    <xf numFmtId="0" fontId="6" fillId="0" borderId="0" xfId="0" applyFont="1" applyBorder="1" applyAlignment="1">
      <alignment horizontal="center" vertical="center" shrinkToFit="1"/>
    </xf>
    <xf numFmtId="0" fontId="9" fillId="0" borderId="7" xfId="0" applyFont="1" applyFill="1" applyBorder="1" applyAlignment="1">
      <alignment horizontal="center" vertical="center" shrinkToFit="1"/>
    </xf>
    <xf numFmtId="0" fontId="9" fillId="0" borderId="5" xfId="0" applyFont="1" applyFill="1" applyBorder="1" applyAlignment="1">
      <alignment horizontal="center" vertical="center" shrinkToFit="1"/>
    </xf>
    <xf numFmtId="0" fontId="6" fillId="0" borderId="10" xfId="0" applyFont="1" applyBorder="1" applyAlignment="1">
      <alignment horizontal="center" vertical="center" textRotation="255" shrinkToFit="1"/>
    </xf>
    <xf numFmtId="0" fontId="6" fillId="0" borderId="13" xfId="0" applyFont="1" applyBorder="1" applyAlignment="1">
      <alignment horizontal="center" vertical="center" textRotation="255" shrinkToFit="1"/>
    </xf>
    <xf numFmtId="0" fontId="6" fillId="0" borderId="15" xfId="0" applyFont="1" applyBorder="1" applyAlignment="1">
      <alignment horizontal="center" vertical="center" textRotation="255" shrinkToFit="1"/>
    </xf>
    <xf numFmtId="0" fontId="6" fillId="0" borderId="6" xfId="0" applyFont="1" applyBorder="1" applyAlignment="1">
      <alignment horizontal="center" vertical="center" textRotation="255" shrinkToFit="1"/>
    </xf>
    <xf numFmtId="0" fontId="9" fillId="0" borderId="11" xfId="0" applyFont="1" applyFill="1" applyBorder="1" applyAlignment="1">
      <alignment horizontal="center" vertical="center" textRotation="255" shrinkToFit="1"/>
    </xf>
    <xf numFmtId="0" fontId="9" fillId="0" borderId="14" xfId="0" applyFont="1" applyFill="1" applyBorder="1" applyAlignment="1">
      <alignment horizontal="center" vertical="center" textRotation="255" shrinkToFit="1"/>
    </xf>
    <xf numFmtId="176" fontId="6" fillId="3" borderId="7" xfId="0" applyNumberFormat="1" applyFont="1" applyFill="1" applyBorder="1" applyAlignment="1" applyProtection="1">
      <alignment horizontal="center" vertical="center" shrinkToFit="1"/>
      <protection locked="0"/>
    </xf>
    <xf numFmtId="0" fontId="6" fillId="6" borderId="8" xfId="0" applyFont="1" applyFill="1" applyBorder="1" applyAlignment="1">
      <alignment horizontal="center" vertical="center" shrinkToFit="1"/>
    </xf>
    <xf numFmtId="0" fontId="6" fillId="6" borderId="1" xfId="0" applyFont="1" applyFill="1" applyBorder="1" applyAlignment="1">
      <alignment horizontal="center" vertical="center" shrinkToFit="1"/>
    </xf>
    <xf numFmtId="0" fontId="7" fillId="0" borderId="5" xfId="0" applyFont="1" applyBorder="1" applyAlignment="1">
      <alignment horizontal="center" vertical="center" textRotation="255" wrapText="1" shrinkToFit="1"/>
    </xf>
    <xf numFmtId="0" fontId="7" fillId="0" borderId="15" xfId="0" applyFont="1" applyBorder="1" applyAlignment="1">
      <alignment horizontal="center" vertical="center" textRotation="255" wrapText="1" shrinkToFit="1"/>
    </xf>
    <xf numFmtId="0" fontId="7" fillId="0" borderId="6" xfId="0" applyFont="1" applyBorder="1" applyAlignment="1">
      <alignment horizontal="center" vertical="center" textRotation="255" wrapText="1" shrinkToFit="1"/>
    </xf>
    <xf numFmtId="0" fontId="6" fillId="0" borderId="7" xfId="0" applyFont="1" applyBorder="1" applyAlignment="1">
      <alignment horizontal="center" vertical="center" textRotation="255" wrapText="1" shrinkToFit="1"/>
    </xf>
    <xf numFmtId="0" fontId="6" fillId="0" borderId="44" xfId="0" applyFont="1" applyBorder="1" applyAlignment="1">
      <alignment horizontal="right" vertical="top" shrinkToFit="1"/>
    </xf>
    <xf numFmtId="0" fontId="6" fillId="0" borderId="50" xfId="0" applyFont="1" applyBorder="1" applyAlignment="1">
      <alignment horizontal="right" vertical="top" shrinkToFit="1"/>
    </xf>
    <xf numFmtId="0" fontId="6" fillId="0" borderId="45" xfId="0" applyFont="1" applyBorder="1" applyAlignment="1">
      <alignment horizontal="right" vertical="top" shrinkToFit="1"/>
    </xf>
    <xf numFmtId="0" fontId="6" fillId="0" borderId="0" xfId="0" applyFont="1" applyAlignment="1">
      <alignment horizontal="center" vertical="center" shrinkToFit="1"/>
    </xf>
    <xf numFmtId="0" fontId="23" fillId="0" borderId="0" xfId="0" applyFont="1" applyAlignment="1">
      <alignment horizontal="center" vertical="center" shrinkToFit="1"/>
    </xf>
    <xf numFmtId="0" fontId="6" fillId="0" borderId="0" xfId="0" applyFont="1" applyAlignment="1">
      <alignment horizontal="right" vertical="center" shrinkToFit="1"/>
    </xf>
    <xf numFmtId="0" fontId="6" fillId="0" borderId="2" xfId="0" applyFont="1" applyFill="1" applyBorder="1" applyAlignment="1">
      <alignment horizontal="center" vertical="center" shrinkToFit="1"/>
    </xf>
    <xf numFmtId="38" fontId="64" fillId="0" borderId="0" xfId="43" applyFont="1" applyBorder="1" applyAlignment="1">
      <alignment horizontal="center"/>
    </xf>
    <xf numFmtId="38" fontId="64" fillId="0" borderId="34" xfId="43" applyFont="1" applyBorder="1" applyAlignment="1">
      <alignment horizontal="center"/>
    </xf>
    <xf numFmtId="0" fontId="50" fillId="0" borderId="7" xfId="0" applyFont="1" applyBorder="1" applyAlignment="1">
      <alignment horizontal="center" vertical="center"/>
    </xf>
    <xf numFmtId="0" fontId="68" fillId="0" borderId="7" xfId="0" applyFont="1" applyBorder="1" applyAlignment="1">
      <alignment horizontal="center" vertical="center"/>
    </xf>
    <xf numFmtId="0" fontId="0" fillId="0" borderId="7" xfId="0" applyFont="1" applyFill="1" applyBorder="1" applyAlignment="1">
      <alignment horizontal="center" vertical="center"/>
    </xf>
    <xf numFmtId="38" fontId="0" fillId="0" borderId="7" xfId="43" applyFont="1" applyFill="1" applyBorder="1" applyAlignment="1">
      <alignment horizontal="center" vertical="center"/>
    </xf>
    <xf numFmtId="38" fontId="11" fillId="0" borderId="17" xfId="43" applyFont="1" applyBorder="1" applyAlignment="1">
      <alignment horizontal="center" vertical="center"/>
    </xf>
    <xf numFmtId="38" fontId="11" fillId="0" borderId="18" xfId="43" applyFont="1" applyBorder="1" applyAlignment="1">
      <alignment horizontal="center" vertical="center"/>
    </xf>
    <xf numFmtId="38" fontId="11" fillId="0" borderId="19" xfId="43" applyFont="1" applyBorder="1" applyAlignment="1">
      <alignment horizontal="center" vertical="center"/>
    </xf>
    <xf numFmtId="38" fontId="0" fillId="0" borderId="8" xfId="43" applyFont="1" applyFill="1" applyBorder="1" applyAlignment="1">
      <alignment horizontal="center" vertical="center"/>
    </xf>
    <xf numFmtId="38" fontId="0" fillId="0" borderId="9" xfId="43" applyFont="1" applyFill="1" applyBorder="1" applyAlignment="1">
      <alignment horizontal="center" vertical="center"/>
    </xf>
    <xf numFmtId="0" fontId="50" fillId="3" borderId="7" xfId="0" applyFont="1" applyFill="1" applyBorder="1" applyAlignment="1" applyProtection="1">
      <alignment horizontal="center" vertical="center"/>
      <protection locked="0"/>
    </xf>
    <xf numFmtId="0" fontId="50" fillId="3" borderId="7" xfId="0" applyFont="1" applyFill="1" applyBorder="1" applyAlignment="1" applyProtection="1">
      <alignment horizontal="center"/>
      <protection locked="0"/>
    </xf>
    <xf numFmtId="38" fontId="11" fillId="3" borderId="7" xfId="43" applyFont="1" applyFill="1" applyBorder="1" applyAlignment="1" applyProtection="1">
      <alignment horizontal="center"/>
      <protection locked="0"/>
    </xf>
    <xf numFmtId="0" fontId="50" fillId="0" borderId="8" xfId="0" applyFont="1" applyBorder="1" applyAlignment="1">
      <alignment horizontal="center" vertical="center"/>
    </xf>
    <xf numFmtId="0" fontId="50" fillId="0" borderId="9" xfId="0" applyFont="1" applyBorder="1" applyAlignment="1">
      <alignment horizontal="center" vertical="center"/>
    </xf>
    <xf numFmtId="0" fontId="50" fillId="0" borderId="1" xfId="0" applyFont="1" applyBorder="1" applyAlignment="1">
      <alignment horizontal="center" vertical="center"/>
    </xf>
    <xf numFmtId="38" fontId="11" fillId="3" borderId="5" xfId="43" applyFont="1" applyFill="1" applyBorder="1" applyAlignment="1" applyProtection="1">
      <alignment horizontal="center"/>
      <protection locked="0"/>
    </xf>
    <xf numFmtId="0" fontId="50" fillId="3" borderId="7" xfId="0" applyFont="1" applyFill="1" applyBorder="1" applyAlignment="1" applyProtection="1">
      <alignment horizontal="center" vertical="center" wrapText="1"/>
      <protection locked="0"/>
    </xf>
    <xf numFmtId="0" fontId="50" fillId="0" borderId="2" xfId="0" applyFont="1" applyBorder="1" applyAlignment="1">
      <alignment horizontal="center" shrinkToFit="1"/>
    </xf>
    <xf numFmtId="0" fontId="68" fillId="0" borderId="7" xfId="0" applyFont="1" applyFill="1" applyBorder="1" applyAlignment="1">
      <alignment horizontal="left" vertical="center" wrapText="1"/>
    </xf>
    <xf numFmtId="0" fontId="68" fillId="0" borderId="7" xfId="0" applyFont="1" applyFill="1" applyBorder="1" applyAlignment="1">
      <alignment horizontal="left" vertical="center"/>
    </xf>
    <xf numFmtId="0" fontId="8" fillId="3" borderId="0" xfId="0" applyFont="1" applyFill="1" applyAlignment="1" applyProtection="1">
      <alignment horizontal="left" vertical="center"/>
      <protection locked="0"/>
    </xf>
    <xf numFmtId="0" fontId="0" fillId="0" borderId="0" xfId="0" applyAlignment="1" applyProtection="1">
      <alignment horizontal="left" vertical="center"/>
      <protection locked="0"/>
    </xf>
    <xf numFmtId="0" fontId="50" fillId="3" borderId="7" xfId="0" applyFont="1" applyFill="1" applyBorder="1" applyAlignment="1" applyProtection="1">
      <alignment horizontal="left" vertical="center" wrapText="1"/>
      <protection locked="0"/>
    </xf>
    <xf numFmtId="0" fontId="0" fillId="0" borderId="7" xfId="0" applyBorder="1" applyAlignment="1">
      <alignment horizontal="center"/>
    </xf>
    <xf numFmtId="0" fontId="0" fillId="8" borderId="8" xfId="0" applyFill="1" applyBorder="1" applyAlignment="1">
      <alignment horizontal="center"/>
    </xf>
    <xf numFmtId="0" fontId="0" fillId="8" borderId="9" xfId="0" applyFill="1" applyBorder="1" applyAlignment="1">
      <alignment horizontal="center"/>
    </xf>
    <xf numFmtId="0" fontId="0" fillId="8" borderId="1" xfId="0" applyFill="1" applyBorder="1" applyAlignment="1">
      <alignment horizontal="center"/>
    </xf>
    <xf numFmtId="0" fontId="0" fillId="3" borderId="7" xfId="0" applyFill="1" applyBorder="1" applyAlignment="1" applyProtection="1">
      <alignment horizontal="center" vertical="center"/>
      <protection locked="0"/>
    </xf>
    <xf numFmtId="0" fontId="0" fillId="3" borderId="7" xfId="0" applyFont="1" applyFill="1" applyBorder="1" applyAlignment="1" applyProtection="1">
      <alignment horizontal="center" vertical="center"/>
      <protection locked="0"/>
    </xf>
    <xf numFmtId="38" fontId="0" fillId="3" borderId="7" xfId="43" applyFont="1" applyFill="1" applyBorder="1" applyAlignment="1" applyProtection="1">
      <alignment horizontal="center" vertical="center"/>
      <protection locked="0"/>
    </xf>
    <xf numFmtId="38" fontId="59" fillId="3" borderId="7" xfId="43" applyFont="1" applyFill="1" applyBorder="1" applyAlignment="1" applyProtection="1">
      <alignment horizontal="center" vertical="center"/>
      <protection locked="0"/>
    </xf>
  </cellXfs>
  <cellStyles count="46">
    <cellStyle name="パーセント 2" xfId="2" xr:uid="{00000000-0005-0000-0000-000000000000}"/>
    <cellStyle name="桁区切り" xfId="43" builtinId="6"/>
    <cellStyle name="桁区切り 2" xfId="1" xr:uid="{00000000-0005-0000-0000-000002000000}"/>
    <cellStyle name="桁区切り 2 2" xfId="3" xr:uid="{00000000-0005-0000-0000-000003000000}"/>
    <cellStyle name="桁区切り 2 3" xfId="40" xr:uid="{8EEF5B9C-AE49-48E7-911F-618D6D37904F}"/>
    <cellStyle name="桁区切り 3" xfId="4" xr:uid="{00000000-0005-0000-0000-000004000000}"/>
    <cellStyle name="桁区切り 3 2" xfId="38" xr:uid="{00000000-0005-0000-0000-000005000000}"/>
    <cellStyle name="桁区切り 4" xfId="5" xr:uid="{00000000-0005-0000-0000-000006000000}"/>
    <cellStyle name="桁区切り 4 2" xfId="6" xr:uid="{00000000-0005-0000-0000-000007000000}"/>
    <cellStyle name="桁区切り 5" xfId="7" xr:uid="{00000000-0005-0000-0000-000008000000}"/>
    <cellStyle name="桁区切り 6" xfId="8" xr:uid="{00000000-0005-0000-0000-000009000000}"/>
    <cellStyle name="通貨 2" xfId="9" xr:uid="{00000000-0005-0000-0000-00000A000000}"/>
    <cellStyle name="通貨 2 2" xfId="41" xr:uid="{976B9825-AA1F-4D4C-BE9B-35AB867D090E}"/>
    <cellStyle name="標準" xfId="0" builtinId="0"/>
    <cellStyle name="標準 10" xfId="10" xr:uid="{00000000-0005-0000-0000-00000C000000}"/>
    <cellStyle name="標準 10 2" xfId="11" xr:uid="{00000000-0005-0000-0000-00000D000000}"/>
    <cellStyle name="標準 11" xfId="12" xr:uid="{00000000-0005-0000-0000-00000E000000}"/>
    <cellStyle name="標準 12" xfId="13" xr:uid="{00000000-0005-0000-0000-00000F000000}"/>
    <cellStyle name="標準 13" xfId="14" xr:uid="{00000000-0005-0000-0000-000010000000}"/>
    <cellStyle name="標準 14" xfId="15" xr:uid="{00000000-0005-0000-0000-000011000000}"/>
    <cellStyle name="標準 15" xfId="16" xr:uid="{00000000-0005-0000-0000-000012000000}"/>
    <cellStyle name="標準 16" xfId="17" xr:uid="{00000000-0005-0000-0000-000013000000}"/>
    <cellStyle name="標準 17" xfId="18" xr:uid="{00000000-0005-0000-0000-000014000000}"/>
    <cellStyle name="標準 18" xfId="19" xr:uid="{00000000-0005-0000-0000-000015000000}"/>
    <cellStyle name="標準 19" xfId="20" xr:uid="{00000000-0005-0000-0000-000016000000}"/>
    <cellStyle name="標準 2" xfId="21" xr:uid="{00000000-0005-0000-0000-000017000000}"/>
    <cellStyle name="標準 2 2" xfId="45" xr:uid="{4EE9173B-8DD9-4974-907F-E4EF7D2776DF}"/>
    <cellStyle name="標準 20" xfId="22" xr:uid="{00000000-0005-0000-0000-000018000000}"/>
    <cellStyle name="標準 21" xfId="23" xr:uid="{00000000-0005-0000-0000-000019000000}"/>
    <cellStyle name="標準 22" xfId="24" xr:uid="{00000000-0005-0000-0000-00001A000000}"/>
    <cellStyle name="標準 23" xfId="25" xr:uid="{00000000-0005-0000-0000-00001B000000}"/>
    <cellStyle name="標準 24" xfId="26" xr:uid="{00000000-0005-0000-0000-00001C000000}"/>
    <cellStyle name="標準 25" xfId="27" xr:uid="{00000000-0005-0000-0000-00001D000000}"/>
    <cellStyle name="標準 26" xfId="28" xr:uid="{00000000-0005-0000-0000-00001E000000}"/>
    <cellStyle name="標準 27" xfId="29" xr:uid="{00000000-0005-0000-0000-00001F000000}"/>
    <cellStyle name="標準 3" xfId="30" xr:uid="{00000000-0005-0000-0000-000020000000}"/>
    <cellStyle name="標準 3 2" xfId="39" xr:uid="{00000000-0005-0000-0000-000021000000}"/>
    <cellStyle name="標準 4" xfId="31" xr:uid="{00000000-0005-0000-0000-000022000000}"/>
    <cellStyle name="標準 4 2" xfId="37" xr:uid="{00000000-0005-0000-0000-000023000000}"/>
    <cellStyle name="標準 4 2 2" xfId="42" xr:uid="{B22002DE-7679-4D6D-920D-34354A45F579}"/>
    <cellStyle name="標準 4 3" xfId="44" xr:uid="{DE41577C-A97F-47F2-86B6-B5D4E08837CE}"/>
    <cellStyle name="標準 5" xfId="32" xr:uid="{00000000-0005-0000-0000-000024000000}"/>
    <cellStyle name="標準 6" xfId="33" xr:uid="{00000000-0005-0000-0000-000025000000}"/>
    <cellStyle name="標準 7" xfId="34" xr:uid="{00000000-0005-0000-0000-000026000000}"/>
    <cellStyle name="標準 8" xfId="35" xr:uid="{00000000-0005-0000-0000-000027000000}"/>
    <cellStyle name="標準 9" xfId="36" xr:uid="{00000000-0005-0000-0000-000028000000}"/>
  </cellStyles>
  <dxfs count="6">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s>
  <tableStyles count="0" defaultTableStyle="TableStyleMedium2" defaultPivotStyle="PivotStyleLight16"/>
  <colors>
    <mruColors>
      <color rgb="FFFFFF99"/>
      <color rgb="FFD3FDB3"/>
      <color rgb="FFFFFF66"/>
      <color rgb="FFFF7C80"/>
      <color rgb="FFFF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fmlaLink="$AK$53" lockText="1" noThreeD="1"/>
</file>

<file path=xl/drawings/drawing1.xml><?xml version="1.0" encoding="utf-8"?>
<xdr:wsDr xmlns:xdr="http://schemas.openxmlformats.org/drawingml/2006/spreadsheetDrawing" xmlns:a="http://schemas.openxmlformats.org/drawingml/2006/main">
  <xdr:twoCellAnchor>
    <xdr:from>
      <xdr:col>16</xdr:col>
      <xdr:colOff>142875</xdr:colOff>
      <xdr:row>3</xdr:row>
      <xdr:rowOff>174625</xdr:rowOff>
    </xdr:from>
    <xdr:to>
      <xdr:col>17</xdr:col>
      <xdr:colOff>222250</xdr:colOff>
      <xdr:row>5</xdr:row>
      <xdr:rowOff>47625</xdr:rowOff>
    </xdr:to>
    <xdr:sp macro="" textlink="">
      <xdr:nvSpPr>
        <xdr:cNvPr id="5" name="楕円 4">
          <a:extLst>
            <a:ext uri="{FF2B5EF4-FFF2-40B4-BE49-F238E27FC236}">
              <a16:creationId xmlns:a16="http://schemas.microsoft.com/office/drawing/2014/main" id="{00000000-0008-0000-0000-000005000000}"/>
            </a:ext>
          </a:extLst>
        </xdr:cNvPr>
        <xdr:cNvSpPr/>
      </xdr:nvSpPr>
      <xdr:spPr bwMode="auto">
        <a:xfrm>
          <a:off x="4206875" y="746125"/>
          <a:ext cx="333375" cy="254000"/>
        </a:xfrm>
        <a:prstGeom prst="ellipse">
          <a:avLst/>
        </a:prstGeom>
        <a:noFill/>
        <a:ln>
          <a:solidFill>
            <a:schemeClr val="tx1"/>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l"/>
          <a:endParaRPr kumimoji="1" lang="ja-JP" altLang="en-US" sz="1100"/>
        </a:p>
      </xdr:txBody>
    </xdr:sp>
    <xdr:clientData/>
  </xdr:twoCellAnchor>
  <xdr:twoCellAnchor>
    <xdr:from>
      <xdr:col>7</xdr:col>
      <xdr:colOff>222251</xdr:colOff>
      <xdr:row>20</xdr:row>
      <xdr:rowOff>158751</xdr:rowOff>
    </xdr:from>
    <xdr:to>
      <xdr:col>9</xdr:col>
      <xdr:colOff>47626</xdr:colOff>
      <xdr:row>22</xdr:row>
      <xdr:rowOff>23812</xdr:rowOff>
    </xdr:to>
    <xdr:sp macro="" textlink="">
      <xdr:nvSpPr>
        <xdr:cNvPr id="6" name="楕円 5">
          <a:extLst>
            <a:ext uri="{FF2B5EF4-FFF2-40B4-BE49-F238E27FC236}">
              <a16:creationId xmlns:a16="http://schemas.microsoft.com/office/drawing/2014/main" id="{00000000-0008-0000-0000-000006000000}"/>
            </a:ext>
          </a:extLst>
        </xdr:cNvPr>
        <xdr:cNvSpPr/>
      </xdr:nvSpPr>
      <xdr:spPr bwMode="auto">
        <a:xfrm>
          <a:off x="2000251" y="3397251"/>
          <a:ext cx="333375" cy="246061"/>
        </a:xfrm>
        <a:prstGeom prst="ellipse">
          <a:avLst/>
        </a:prstGeom>
        <a:noFill/>
        <a:ln>
          <a:solidFill>
            <a:schemeClr val="tx1"/>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l"/>
          <a:endParaRPr kumimoji="1" lang="ja-JP" altLang="en-US" sz="1100"/>
        </a:p>
      </xdr:txBody>
    </xdr:sp>
    <xdr:clientData/>
  </xdr:twoCellAnchor>
  <xdr:twoCellAnchor>
    <xdr:from>
      <xdr:col>2</xdr:col>
      <xdr:colOff>222250</xdr:colOff>
      <xdr:row>24</xdr:row>
      <xdr:rowOff>150813</xdr:rowOff>
    </xdr:from>
    <xdr:to>
      <xdr:col>4</xdr:col>
      <xdr:colOff>47625</xdr:colOff>
      <xdr:row>26</xdr:row>
      <xdr:rowOff>15874</xdr:rowOff>
    </xdr:to>
    <xdr:sp macro="" textlink="">
      <xdr:nvSpPr>
        <xdr:cNvPr id="2" name="楕円 1">
          <a:extLst>
            <a:ext uri="{FF2B5EF4-FFF2-40B4-BE49-F238E27FC236}">
              <a16:creationId xmlns:a16="http://schemas.microsoft.com/office/drawing/2014/main" id="{00000000-0008-0000-0000-000002000000}"/>
            </a:ext>
          </a:extLst>
        </xdr:cNvPr>
        <xdr:cNvSpPr/>
      </xdr:nvSpPr>
      <xdr:spPr bwMode="auto">
        <a:xfrm>
          <a:off x="730250" y="4151313"/>
          <a:ext cx="333375" cy="246061"/>
        </a:xfrm>
        <a:prstGeom prst="ellipse">
          <a:avLst/>
        </a:prstGeom>
        <a:noFill/>
        <a:ln>
          <a:solidFill>
            <a:schemeClr val="tx1"/>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l"/>
          <a:endParaRPr kumimoji="1" lang="ja-JP" altLang="en-US" sz="1100"/>
        </a:p>
      </xdr:txBody>
    </xdr:sp>
    <xdr:clientData/>
  </xdr:twoCellAnchor>
  <xdr:twoCellAnchor>
    <xdr:from>
      <xdr:col>2</xdr:col>
      <xdr:colOff>190501</xdr:colOff>
      <xdr:row>28</xdr:row>
      <xdr:rowOff>174626</xdr:rowOff>
    </xdr:from>
    <xdr:to>
      <xdr:col>4</xdr:col>
      <xdr:colOff>15876</xdr:colOff>
      <xdr:row>30</xdr:row>
      <xdr:rowOff>39687</xdr:rowOff>
    </xdr:to>
    <xdr:sp macro="" textlink="">
      <xdr:nvSpPr>
        <xdr:cNvPr id="3" name="楕円 2">
          <a:extLst>
            <a:ext uri="{FF2B5EF4-FFF2-40B4-BE49-F238E27FC236}">
              <a16:creationId xmlns:a16="http://schemas.microsoft.com/office/drawing/2014/main" id="{00000000-0008-0000-0000-000003000000}"/>
            </a:ext>
          </a:extLst>
        </xdr:cNvPr>
        <xdr:cNvSpPr/>
      </xdr:nvSpPr>
      <xdr:spPr bwMode="auto">
        <a:xfrm>
          <a:off x="698501" y="4937126"/>
          <a:ext cx="333375" cy="246061"/>
        </a:xfrm>
        <a:prstGeom prst="ellipse">
          <a:avLst/>
        </a:prstGeom>
        <a:noFill/>
        <a:ln>
          <a:solidFill>
            <a:schemeClr val="tx1"/>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l"/>
          <a:endParaRPr kumimoji="1" lang="ja-JP" altLang="en-US" sz="1100"/>
        </a:p>
      </xdr:txBody>
    </xdr:sp>
    <xdr:clientData/>
  </xdr:twoCellAnchor>
  <xdr:twoCellAnchor>
    <xdr:from>
      <xdr:col>2</xdr:col>
      <xdr:colOff>206375</xdr:colOff>
      <xdr:row>34</xdr:row>
      <xdr:rowOff>166688</xdr:rowOff>
    </xdr:from>
    <xdr:to>
      <xdr:col>4</xdr:col>
      <xdr:colOff>31750</xdr:colOff>
      <xdr:row>36</xdr:row>
      <xdr:rowOff>31749</xdr:rowOff>
    </xdr:to>
    <xdr:sp macro="" textlink="">
      <xdr:nvSpPr>
        <xdr:cNvPr id="7" name="楕円 6">
          <a:extLst>
            <a:ext uri="{FF2B5EF4-FFF2-40B4-BE49-F238E27FC236}">
              <a16:creationId xmlns:a16="http://schemas.microsoft.com/office/drawing/2014/main" id="{00000000-0008-0000-0000-000007000000}"/>
            </a:ext>
          </a:extLst>
        </xdr:cNvPr>
        <xdr:cNvSpPr/>
      </xdr:nvSpPr>
      <xdr:spPr bwMode="auto">
        <a:xfrm>
          <a:off x="714375" y="6072188"/>
          <a:ext cx="333375" cy="246061"/>
        </a:xfrm>
        <a:prstGeom prst="ellipse">
          <a:avLst/>
        </a:prstGeom>
        <a:noFill/>
        <a:ln>
          <a:solidFill>
            <a:schemeClr val="tx1"/>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l"/>
          <a:endParaRPr kumimoji="1" lang="ja-JP" altLang="en-US" sz="1100"/>
        </a:p>
      </xdr:txBody>
    </xdr:sp>
    <xdr:clientData/>
  </xdr:twoCellAnchor>
  <xdr:twoCellAnchor>
    <xdr:from>
      <xdr:col>32</xdr:col>
      <xdr:colOff>15874</xdr:colOff>
      <xdr:row>5</xdr:row>
      <xdr:rowOff>134937</xdr:rowOff>
    </xdr:from>
    <xdr:to>
      <xdr:col>41</xdr:col>
      <xdr:colOff>190499</xdr:colOff>
      <xdr:row>19</xdr:row>
      <xdr:rowOff>150810</xdr:rowOff>
    </xdr:to>
    <xdr:sp macro="" textlink="">
      <xdr:nvSpPr>
        <xdr:cNvPr id="4" name="四角形: 角を丸くする 3">
          <a:extLst>
            <a:ext uri="{FF2B5EF4-FFF2-40B4-BE49-F238E27FC236}">
              <a16:creationId xmlns:a16="http://schemas.microsoft.com/office/drawing/2014/main" id="{00000000-0008-0000-0000-000004000000}"/>
            </a:ext>
          </a:extLst>
        </xdr:cNvPr>
        <xdr:cNvSpPr/>
      </xdr:nvSpPr>
      <xdr:spPr bwMode="auto">
        <a:xfrm>
          <a:off x="8040687" y="1087437"/>
          <a:ext cx="3595687" cy="2111373"/>
        </a:xfrm>
        <a:prstGeom prst="roundRect">
          <a:avLst/>
        </a:prstGeom>
        <a:ln>
          <a:solidFill>
            <a:srgbClr val="0070C0"/>
          </a:solidFill>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2400" b="1">
              <a:latin typeface="+mn-ea"/>
              <a:ea typeface="+mn-ea"/>
            </a:rPr>
            <a:t>クリーム色のセルを入力してください。</a:t>
          </a:r>
          <a:endParaRPr kumimoji="1" lang="en-US" altLang="ja-JP" sz="2400" b="1">
            <a:latin typeface="+mn-ea"/>
            <a:ea typeface="+mn-ea"/>
          </a:endParaRPr>
        </a:p>
        <a:p>
          <a:pPr algn="l"/>
          <a:r>
            <a:rPr kumimoji="1" lang="ja-JP" altLang="en-US" sz="2400" b="1">
              <a:latin typeface="+mn-ea"/>
              <a:ea typeface="+mn-ea"/>
            </a:rPr>
            <a:t>記入方法は記入例シートを参考にしてください。</a:t>
          </a:r>
          <a:endParaRPr kumimoji="1" lang="en-US" altLang="ja-JP" sz="2400" b="1">
            <a:latin typeface="+mn-ea"/>
            <a:ea typeface="+mn-ea"/>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10</xdr:col>
      <xdr:colOff>99785</xdr:colOff>
      <xdr:row>5</xdr:row>
      <xdr:rowOff>45356</xdr:rowOff>
    </xdr:from>
    <xdr:to>
      <xdr:col>16</xdr:col>
      <xdr:colOff>598715</xdr:colOff>
      <xdr:row>9</xdr:row>
      <xdr:rowOff>0</xdr:rowOff>
    </xdr:to>
    <xdr:sp macro="" textlink="">
      <xdr:nvSpPr>
        <xdr:cNvPr id="3" name="四角形: 角を丸くする 2">
          <a:extLst>
            <a:ext uri="{FF2B5EF4-FFF2-40B4-BE49-F238E27FC236}">
              <a16:creationId xmlns:a16="http://schemas.microsoft.com/office/drawing/2014/main" id="{F1204851-4EA6-44DA-A3C8-102931948913}"/>
            </a:ext>
          </a:extLst>
        </xdr:cNvPr>
        <xdr:cNvSpPr/>
      </xdr:nvSpPr>
      <xdr:spPr bwMode="auto">
        <a:xfrm>
          <a:off x="5687785" y="1224642"/>
          <a:ext cx="4254501" cy="861787"/>
        </a:xfrm>
        <a:prstGeom prst="roundRect">
          <a:avLst/>
        </a:prstGeom>
        <a:solidFill>
          <a:srgbClr val="BAFDB5"/>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a:t>令和６年度の世田谷区児童受託数を記入してください。</a:t>
          </a:r>
          <a:endParaRPr kumimoji="1" lang="en-US" altLang="ja-JP" sz="1400" b="1"/>
        </a:p>
        <a:p>
          <a:pPr algn="l"/>
          <a:r>
            <a:rPr kumimoji="1" lang="ja-JP" altLang="en-US" sz="1400" b="1"/>
            <a:t>申請月の次月以降は見込数を記入してください。</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30</xdr:col>
      <xdr:colOff>186764</xdr:colOff>
      <xdr:row>14</xdr:row>
      <xdr:rowOff>29883</xdr:rowOff>
    </xdr:from>
    <xdr:to>
      <xdr:col>48</xdr:col>
      <xdr:colOff>7469</xdr:colOff>
      <xdr:row>17</xdr:row>
      <xdr:rowOff>127001</xdr:rowOff>
    </xdr:to>
    <xdr:sp macro="" textlink="">
      <xdr:nvSpPr>
        <xdr:cNvPr id="4" name="吹き出し: 角を丸めた四角形 3">
          <a:extLst>
            <a:ext uri="{FF2B5EF4-FFF2-40B4-BE49-F238E27FC236}">
              <a16:creationId xmlns:a16="http://schemas.microsoft.com/office/drawing/2014/main" id="{00000000-0008-0000-1400-000004000000}"/>
            </a:ext>
          </a:extLst>
        </xdr:cNvPr>
        <xdr:cNvSpPr/>
      </xdr:nvSpPr>
      <xdr:spPr bwMode="auto">
        <a:xfrm>
          <a:off x="6536764" y="2554942"/>
          <a:ext cx="3585881" cy="635000"/>
        </a:xfrm>
        <a:prstGeom prst="wedgeRoundRectCallout">
          <a:avLst>
            <a:gd name="adj1" fmla="val -64646"/>
            <a:gd name="adj2" fmla="val -35147"/>
            <a:gd name="adj3" fmla="val 16667"/>
          </a:avLst>
        </a:prstGeom>
        <a:solidFill>
          <a:srgbClr val="BAFDB5"/>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ja-JP" sz="1400" b="1" i="0" baseline="0">
              <a:solidFill>
                <a:schemeClr val="dk1"/>
              </a:solidFill>
              <a:effectLst/>
              <a:latin typeface="+mn-lt"/>
              <a:ea typeface="+mn-ea"/>
              <a:cs typeface="+mn-cs"/>
            </a:rPr>
            <a:t>補助金の使途や園の特長、保育方針等を記載してください。</a:t>
          </a:r>
          <a:endParaRPr lang="ja-JP" altLang="ja-JP" sz="1400" b="1">
            <a:effectLst/>
          </a:endParaRPr>
        </a:p>
      </xdr:txBody>
    </xdr:sp>
    <xdr:clientData/>
  </xdr:twoCellAnchor>
  <xdr:twoCellAnchor>
    <xdr:from>
      <xdr:col>18</xdr:col>
      <xdr:colOff>89647</xdr:colOff>
      <xdr:row>2</xdr:row>
      <xdr:rowOff>52294</xdr:rowOff>
    </xdr:from>
    <xdr:to>
      <xdr:col>22</xdr:col>
      <xdr:colOff>179294</xdr:colOff>
      <xdr:row>4</xdr:row>
      <xdr:rowOff>97117</xdr:rowOff>
    </xdr:to>
    <xdr:sp macro="" textlink="">
      <xdr:nvSpPr>
        <xdr:cNvPr id="5" name="四角形: 角を丸くする 4">
          <a:extLst>
            <a:ext uri="{FF2B5EF4-FFF2-40B4-BE49-F238E27FC236}">
              <a16:creationId xmlns:a16="http://schemas.microsoft.com/office/drawing/2014/main" id="{00000000-0008-0000-1400-000005000000}"/>
            </a:ext>
          </a:extLst>
        </xdr:cNvPr>
        <xdr:cNvSpPr/>
      </xdr:nvSpPr>
      <xdr:spPr bwMode="auto">
        <a:xfrm>
          <a:off x="3854823" y="440765"/>
          <a:ext cx="926353" cy="388470"/>
        </a:xfrm>
        <a:prstGeom prst="roundRect">
          <a:avLst/>
        </a:prstGeom>
        <a:solidFill>
          <a:schemeClr val="accent5">
            <a:lumMod val="20000"/>
            <a:lumOff val="80000"/>
          </a:schemeClr>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600" b="1"/>
            <a:t>記入例</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8</xdr:col>
      <xdr:colOff>81644</xdr:colOff>
      <xdr:row>13</xdr:row>
      <xdr:rowOff>36285</xdr:rowOff>
    </xdr:from>
    <xdr:to>
      <xdr:col>12</xdr:col>
      <xdr:colOff>534148</xdr:colOff>
      <xdr:row>16</xdr:row>
      <xdr:rowOff>117394</xdr:rowOff>
    </xdr:to>
    <xdr:sp macro="" textlink="">
      <xdr:nvSpPr>
        <xdr:cNvPr id="4" name="吹き出し: 角を丸めた四角形 3">
          <a:extLst>
            <a:ext uri="{FF2B5EF4-FFF2-40B4-BE49-F238E27FC236}">
              <a16:creationId xmlns:a16="http://schemas.microsoft.com/office/drawing/2014/main" id="{00000000-0008-0000-1500-000004000000}"/>
            </a:ext>
          </a:extLst>
        </xdr:cNvPr>
        <xdr:cNvSpPr/>
      </xdr:nvSpPr>
      <xdr:spPr bwMode="auto">
        <a:xfrm>
          <a:off x="9234715" y="3329214"/>
          <a:ext cx="2883647" cy="679823"/>
        </a:xfrm>
        <a:prstGeom prst="wedgeRoundRectCallout">
          <a:avLst>
            <a:gd name="adj1" fmla="val -63579"/>
            <a:gd name="adj2" fmla="val -42684"/>
            <a:gd name="adj3" fmla="val 16667"/>
          </a:avLst>
        </a:prstGeom>
        <a:solidFill>
          <a:srgbClr val="BAFDB5"/>
        </a:solidFill>
        <a:ln>
          <a:solidFill>
            <a:sysClr val="windowText" lastClr="000000"/>
          </a:solidFill>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a:t>「人件費への充当額」が計⑤の金額以下となるように配分してください。</a:t>
          </a:r>
        </a:p>
      </xdr:txBody>
    </xdr:sp>
    <xdr:clientData/>
  </xdr:twoCellAnchor>
  <xdr:twoCellAnchor>
    <xdr:from>
      <xdr:col>8</xdr:col>
      <xdr:colOff>63500</xdr:colOff>
      <xdr:row>35</xdr:row>
      <xdr:rowOff>154214</xdr:rowOff>
    </xdr:from>
    <xdr:to>
      <xdr:col>12</xdr:col>
      <xdr:colOff>516004</xdr:colOff>
      <xdr:row>39</xdr:row>
      <xdr:rowOff>35751</xdr:rowOff>
    </xdr:to>
    <xdr:sp macro="" textlink="">
      <xdr:nvSpPr>
        <xdr:cNvPr id="6" name="吹き出し: 角を丸めた四角形 5">
          <a:extLst>
            <a:ext uri="{FF2B5EF4-FFF2-40B4-BE49-F238E27FC236}">
              <a16:creationId xmlns:a16="http://schemas.microsoft.com/office/drawing/2014/main" id="{00000000-0008-0000-1500-000006000000}"/>
            </a:ext>
          </a:extLst>
        </xdr:cNvPr>
        <xdr:cNvSpPr/>
      </xdr:nvSpPr>
      <xdr:spPr bwMode="auto">
        <a:xfrm>
          <a:off x="9216571" y="7837714"/>
          <a:ext cx="2883647" cy="679823"/>
        </a:xfrm>
        <a:prstGeom prst="wedgeRoundRectCallout">
          <a:avLst>
            <a:gd name="adj1" fmla="val -63579"/>
            <a:gd name="adj2" fmla="val -42684"/>
            <a:gd name="adj3" fmla="val 16667"/>
          </a:avLst>
        </a:prstGeom>
        <a:solidFill>
          <a:srgbClr val="BAFDB5"/>
        </a:solidFill>
        <a:ln>
          <a:solidFill>
            <a:sysClr val="windowText" lastClr="000000"/>
          </a:solidFill>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a:t>「事業費への充当額」が計⑥の金額以下となるように配分してください。</a:t>
          </a:r>
        </a:p>
      </xdr:txBody>
    </xdr:sp>
    <xdr:clientData/>
  </xdr:twoCellAnchor>
  <xdr:twoCellAnchor>
    <xdr:from>
      <xdr:col>8</xdr:col>
      <xdr:colOff>72572</xdr:colOff>
      <xdr:row>49</xdr:row>
      <xdr:rowOff>172356</xdr:rowOff>
    </xdr:from>
    <xdr:to>
      <xdr:col>12</xdr:col>
      <xdr:colOff>525076</xdr:colOff>
      <xdr:row>53</xdr:row>
      <xdr:rowOff>53893</xdr:rowOff>
    </xdr:to>
    <xdr:sp macro="" textlink="">
      <xdr:nvSpPr>
        <xdr:cNvPr id="7" name="吹き出し: 角を丸めた四角形 6">
          <a:extLst>
            <a:ext uri="{FF2B5EF4-FFF2-40B4-BE49-F238E27FC236}">
              <a16:creationId xmlns:a16="http://schemas.microsoft.com/office/drawing/2014/main" id="{00000000-0008-0000-1500-000007000000}"/>
            </a:ext>
          </a:extLst>
        </xdr:cNvPr>
        <xdr:cNvSpPr/>
      </xdr:nvSpPr>
      <xdr:spPr bwMode="auto">
        <a:xfrm>
          <a:off x="9225643" y="10649856"/>
          <a:ext cx="2883647" cy="679823"/>
        </a:xfrm>
        <a:prstGeom prst="wedgeRoundRectCallout">
          <a:avLst>
            <a:gd name="adj1" fmla="val -63579"/>
            <a:gd name="adj2" fmla="val -42684"/>
            <a:gd name="adj3" fmla="val 16667"/>
          </a:avLst>
        </a:prstGeom>
        <a:solidFill>
          <a:srgbClr val="BAFDB5"/>
        </a:solidFill>
        <a:ln>
          <a:solidFill>
            <a:sysClr val="windowText" lastClr="000000"/>
          </a:solidFill>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a:t>「事務費への充当額」が計⑦の金額以下となるように配分してください。</a:t>
          </a:r>
        </a:p>
      </xdr:txBody>
    </xdr:sp>
    <xdr:clientData/>
  </xdr:twoCellAnchor>
  <xdr:twoCellAnchor>
    <xdr:from>
      <xdr:col>7</xdr:col>
      <xdr:colOff>54428</xdr:colOff>
      <xdr:row>64</xdr:row>
      <xdr:rowOff>81642</xdr:rowOff>
    </xdr:from>
    <xdr:to>
      <xdr:col>10</xdr:col>
      <xdr:colOff>566164</xdr:colOff>
      <xdr:row>67</xdr:row>
      <xdr:rowOff>49626</xdr:rowOff>
    </xdr:to>
    <xdr:sp macro="" textlink="">
      <xdr:nvSpPr>
        <xdr:cNvPr id="8" name="吹き出し: 角を丸めた四角形 7">
          <a:extLst>
            <a:ext uri="{FF2B5EF4-FFF2-40B4-BE49-F238E27FC236}">
              <a16:creationId xmlns:a16="http://schemas.microsoft.com/office/drawing/2014/main" id="{00000000-0008-0000-1500-000008000000}"/>
            </a:ext>
          </a:extLst>
        </xdr:cNvPr>
        <xdr:cNvSpPr/>
      </xdr:nvSpPr>
      <xdr:spPr bwMode="auto">
        <a:xfrm>
          <a:off x="8073571" y="13679713"/>
          <a:ext cx="2861236" cy="657413"/>
        </a:xfrm>
        <a:prstGeom prst="wedgeRoundRectCallout">
          <a:avLst>
            <a:gd name="adj1" fmla="val -22093"/>
            <a:gd name="adj2" fmla="val -65802"/>
            <a:gd name="adj3" fmla="val 16667"/>
          </a:avLst>
        </a:prstGeom>
        <a:solidFill>
          <a:srgbClr val="BAFDB5"/>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rtl="0"/>
          <a:r>
            <a:rPr lang="ja-JP" altLang="en-US" sz="1400" b="1" i="0" baseline="0">
              <a:solidFill>
                <a:schemeClr val="dk1"/>
              </a:solidFill>
              <a:effectLst/>
              <a:latin typeface="+mn-lt"/>
              <a:ea typeface="+mn-ea"/>
              <a:cs typeface="+mn-cs"/>
            </a:rPr>
            <a:t>補助金</a:t>
          </a:r>
          <a:r>
            <a:rPr lang="ja-JP" altLang="ja-JP" sz="1400" b="1" i="0" baseline="0">
              <a:solidFill>
                <a:schemeClr val="dk1"/>
              </a:solidFill>
              <a:effectLst/>
              <a:latin typeface="+mn-lt"/>
              <a:ea typeface="+mn-ea"/>
              <a:cs typeface="+mn-cs"/>
            </a:rPr>
            <a:t>充当額の合計は、世田谷区運営費の補助額と一致</a:t>
          </a:r>
          <a:r>
            <a:rPr lang="ja-JP" altLang="en-US" sz="1400" b="1" i="0" baseline="0">
              <a:solidFill>
                <a:schemeClr val="dk1"/>
              </a:solidFill>
              <a:effectLst/>
              <a:latin typeface="+mn-lt"/>
              <a:ea typeface="+mn-ea"/>
              <a:cs typeface="+mn-cs"/>
            </a:rPr>
            <a:t>します。</a:t>
          </a:r>
          <a:endParaRPr lang="en-US" altLang="ja-JP" sz="1400" b="1" i="0" baseline="0">
            <a:solidFill>
              <a:schemeClr val="dk1"/>
            </a:solidFill>
            <a:effectLst/>
            <a:latin typeface="+mn-lt"/>
            <a:ea typeface="+mn-ea"/>
            <a:cs typeface="+mn-cs"/>
          </a:endParaRPr>
        </a:p>
        <a:p>
          <a:pPr algn="l"/>
          <a:endParaRPr kumimoji="1" lang="ja-JP" altLang="en-US" sz="1100"/>
        </a:p>
      </xdr:txBody>
    </xdr:sp>
    <xdr:clientData/>
  </xdr:twoCellAnchor>
  <xdr:twoCellAnchor>
    <xdr:from>
      <xdr:col>8</xdr:col>
      <xdr:colOff>108858</xdr:colOff>
      <xdr:row>59</xdr:row>
      <xdr:rowOff>18142</xdr:rowOff>
    </xdr:from>
    <xdr:to>
      <xdr:col>12</xdr:col>
      <xdr:colOff>561362</xdr:colOff>
      <xdr:row>62</xdr:row>
      <xdr:rowOff>99250</xdr:rowOff>
    </xdr:to>
    <xdr:sp macro="" textlink="">
      <xdr:nvSpPr>
        <xdr:cNvPr id="9" name="吹き出し: 角を丸めた四角形 8">
          <a:extLst>
            <a:ext uri="{FF2B5EF4-FFF2-40B4-BE49-F238E27FC236}">
              <a16:creationId xmlns:a16="http://schemas.microsoft.com/office/drawing/2014/main" id="{00000000-0008-0000-1500-000009000000}"/>
            </a:ext>
          </a:extLst>
        </xdr:cNvPr>
        <xdr:cNvSpPr/>
      </xdr:nvSpPr>
      <xdr:spPr bwMode="auto">
        <a:xfrm>
          <a:off x="9261929" y="12491356"/>
          <a:ext cx="2883647" cy="679823"/>
        </a:xfrm>
        <a:prstGeom prst="wedgeRoundRectCallout">
          <a:avLst>
            <a:gd name="adj1" fmla="val -63579"/>
            <a:gd name="adj2" fmla="val -42684"/>
            <a:gd name="adj3" fmla="val 16667"/>
          </a:avLst>
        </a:prstGeom>
        <a:solidFill>
          <a:srgbClr val="BAFDB5"/>
        </a:solidFill>
        <a:ln>
          <a:solidFill>
            <a:sysClr val="windowText" lastClr="000000"/>
          </a:solidFill>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a:t>「その他経費への充当額」が計⑧の金額以下となるように配分してください。</a:t>
          </a:r>
        </a:p>
      </xdr:txBody>
    </xdr:sp>
    <xdr:clientData/>
  </xdr:twoCellAnchor>
  <xdr:twoCellAnchor>
    <xdr:from>
      <xdr:col>3</xdr:col>
      <xdr:colOff>299357</xdr:colOff>
      <xdr:row>3</xdr:row>
      <xdr:rowOff>90714</xdr:rowOff>
    </xdr:from>
    <xdr:to>
      <xdr:col>4</xdr:col>
      <xdr:colOff>173424</xdr:colOff>
      <xdr:row>4</xdr:row>
      <xdr:rowOff>170756</xdr:rowOff>
    </xdr:to>
    <xdr:sp macro="" textlink="">
      <xdr:nvSpPr>
        <xdr:cNvPr id="10" name="四角形: 角を丸くする 9">
          <a:extLst>
            <a:ext uri="{FF2B5EF4-FFF2-40B4-BE49-F238E27FC236}">
              <a16:creationId xmlns:a16="http://schemas.microsoft.com/office/drawing/2014/main" id="{00000000-0008-0000-1500-00000A000000}"/>
            </a:ext>
          </a:extLst>
        </xdr:cNvPr>
        <xdr:cNvSpPr/>
      </xdr:nvSpPr>
      <xdr:spPr bwMode="auto">
        <a:xfrm>
          <a:off x="4172857" y="635000"/>
          <a:ext cx="926353" cy="388470"/>
        </a:xfrm>
        <a:prstGeom prst="roundRect">
          <a:avLst/>
        </a:prstGeom>
        <a:solidFill>
          <a:schemeClr val="accent5">
            <a:lumMod val="20000"/>
            <a:lumOff val="80000"/>
          </a:schemeClr>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600" b="1"/>
            <a:t>記入例</a:t>
          </a:r>
        </a:p>
      </xdr:txBody>
    </xdr:sp>
    <xdr:clientData/>
  </xdr:twoCellAnchor>
  <xdr:twoCellAnchor>
    <xdr:from>
      <xdr:col>7</xdr:col>
      <xdr:colOff>562429</xdr:colOff>
      <xdr:row>27</xdr:row>
      <xdr:rowOff>99785</xdr:rowOff>
    </xdr:from>
    <xdr:to>
      <xdr:col>13</xdr:col>
      <xdr:colOff>81642</xdr:colOff>
      <xdr:row>35</xdr:row>
      <xdr:rowOff>27214</xdr:rowOff>
    </xdr:to>
    <xdr:sp macro="" textlink="">
      <xdr:nvSpPr>
        <xdr:cNvPr id="11" name="吹き出し: 角を丸めた四角形 10">
          <a:extLst>
            <a:ext uri="{FF2B5EF4-FFF2-40B4-BE49-F238E27FC236}">
              <a16:creationId xmlns:a16="http://schemas.microsoft.com/office/drawing/2014/main" id="{00000000-0008-0000-1500-00000B000000}"/>
            </a:ext>
          </a:extLst>
        </xdr:cNvPr>
        <xdr:cNvSpPr/>
      </xdr:nvSpPr>
      <xdr:spPr bwMode="auto">
        <a:xfrm>
          <a:off x="8581572" y="6186714"/>
          <a:ext cx="3692070" cy="1524000"/>
        </a:xfrm>
        <a:prstGeom prst="wedgeRoundRectCallout">
          <a:avLst>
            <a:gd name="adj1" fmla="val -68612"/>
            <a:gd name="adj2" fmla="val -10541"/>
            <a:gd name="adj3" fmla="val 16667"/>
          </a:avLst>
        </a:prstGeom>
        <a:solidFill>
          <a:srgbClr val="BAFDB5"/>
        </a:solidFill>
        <a:ln>
          <a:solidFill>
            <a:sysClr val="windowText" lastClr="000000"/>
          </a:solidFill>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a:t>人件費の合計支出額（計⑤）が人件費にかかわる補助金（運営費の人件費充当分、キャリアアップ補助金、保育士等処遇改善助成金、保育補助者雇上強化事業等）の合計金額を上回っているか確認してください。</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32</xdr:col>
      <xdr:colOff>190501</xdr:colOff>
      <xdr:row>2</xdr:row>
      <xdr:rowOff>174625</xdr:rowOff>
    </xdr:from>
    <xdr:to>
      <xdr:col>37</xdr:col>
      <xdr:colOff>15875</xdr:colOff>
      <xdr:row>15</xdr:row>
      <xdr:rowOff>95248</xdr:rowOff>
    </xdr:to>
    <xdr:sp macro="" textlink="">
      <xdr:nvSpPr>
        <xdr:cNvPr id="2" name="四角形: 角を丸くする 1">
          <a:extLst>
            <a:ext uri="{FF2B5EF4-FFF2-40B4-BE49-F238E27FC236}">
              <a16:creationId xmlns:a16="http://schemas.microsoft.com/office/drawing/2014/main" id="{CC0D6433-802B-4441-9BB0-64CAF95A59F3}"/>
            </a:ext>
          </a:extLst>
        </xdr:cNvPr>
        <xdr:cNvSpPr/>
      </xdr:nvSpPr>
      <xdr:spPr bwMode="auto">
        <a:xfrm>
          <a:off x="11557001" y="555625"/>
          <a:ext cx="2873374" cy="2117723"/>
        </a:xfrm>
        <a:prstGeom prst="roundRect">
          <a:avLst/>
        </a:prstGeom>
        <a:ln>
          <a:solidFill>
            <a:srgbClr val="0070C0"/>
          </a:solidFill>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2400" b="1">
              <a:latin typeface="+mn-ea"/>
              <a:ea typeface="+mn-ea"/>
            </a:rPr>
            <a:t>クリーム色のセルを入力してください。</a:t>
          </a:r>
          <a:endParaRPr kumimoji="1" lang="en-US" altLang="ja-JP" sz="2400" b="1">
            <a:latin typeface="+mn-ea"/>
            <a:ea typeface="+mn-ea"/>
          </a:endParaRPr>
        </a:p>
        <a:p>
          <a:pPr algn="l"/>
          <a:r>
            <a:rPr kumimoji="1" lang="ja-JP" altLang="en-US" sz="2400" b="1">
              <a:latin typeface="+mn-ea"/>
              <a:ea typeface="+mn-ea"/>
            </a:rPr>
            <a:t>記入方法は記入例シートを参考にしてください。</a:t>
          </a:r>
          <a:endParaRPr kumimoji="1" lang="en-US" altLang="ja-JP" sz="2400" b="1">
            <a:latin typeface="+mn-ea"/>
            <a:ea typeface="+mn-ea"/>
          </a:endParaRPr>
        </a:p>
      </xdr:txBody>
    </xdr:sp>
    <xdr:clientData/>
  </xdr:twoCellAnchor>
  <xdr:twoCellAnchor>
    <xdr:from>
      <xdr:col>11</xdr:col>
      <xdr:colOff>269875</xdr:colOff>
      <xdr:row>0</xdr:row>
      <xdr:rowOff>79375</xdr:rowOff>
    </xdr:from>
    <xdr:to>
      <xdr:col>14</xdr:col>
      <xdr:colOff>219916</xdr:colOff>
      <xdr:row>2</xdr:row>
      <xdr:rowOff>86845</xdr:rowOff>
    </xdr:to>
    <xdr:sp macro="" textlink="">
      <xdr:nvSpPr>
        <xdr:cNvPr id="3" name="四角形: 角を丸くする 2">
          <a:extLst>
            <a:ext uri="{FF2B5EF4-FFF2-40B4-BE49-F238E27FC236}">
              <a16:creationId xmlns:a16="http://schemas.microsoft.com/office/drawing/2014/main" id="{AB33A846-89A0-411A-A4FE-5244E74A9D4E}"/>
            </a:ext>
          </a:extLst>
        </xdr:cNvPr>
        <xdr:cNvSpPr/>
      </xdr:nvSpPr>
      <xdr:spPr bwMode="auto">
        <a:xfrm>
          <a:off x="3849688" y="79375"/>
          <a:ext cx="926353" cy="388470"/>
        </a:xfrm>
        <a:prstGeom prst="roundRect">
          <a:avLst/>
        </a:prstGeom>
        <a:solidFill>
          <a:schemeClr val="accent5">
            <a:lumMod val="20000"/>
            <a:lumOff val="80000"/>
          </a:schemeClr>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600" b="1"/>
            <a:t>記入例</a:t>
          </a:r>
        </a:p>
      </xdr:txBody>
    </xdr:sp>
    <xdr:clientData/>
  </xdr:twoCellAnchor>
  <xdr:twoCellAnchor>
    <xdr:from>
      <xdr:col>3</xdr:col>
      <xdr:colOff>39687</xdr:colOff>
      <xdr:row>15</xdr:row>
      <xdr:rowOff>0</xdr:rowOff>
    </xdr:from>
    <xdr:to>
      <xdr:col>12</xdr:col>
      <xdr:colOff>119063</xdr:colOff>
      <xdr:row>16</xdr:row>
      <xdr:rowOff>150813</xdr:rowOff>
    </xdr:to>
    <xdr:sp macro="" textlink="">
      <xdr:nvSpPr>
        <xdr:cNvPr id="4" name="吹き出し: 角を丸めた四角形 3">
          <a:extLst>
            <a:ext uri="{FF2B5EF4-FFF2-40B4-BE49-F238E27FC236}">
              <a16:creationId xmlns:a16="http://schemas.microsoft.com/office/drawing/2014/main" id="{3F874BE6-5CDC-49F6-880C-87E3087748C4}"/>
            </a:ext>
          </a:extLst>
        </xdr:cNvPr>
        <xdr:cNvSpPr/>
      </xdr:nvSpPr>
      <xdr:spPr bwMode="auto">
        <a:xfrm>
          <a:off x="1016000" y="2571750"/>
          <a:ext cx="3008313" cy="341313"/>
        </a:xfrm>
        <a:prstGeom prst="wedgeRoundRectCallout">
          <a:avLst>
            <a:gd name="adj1" fmla="val -61543"/>
            <a:gd name="adj2" fmla="val 29258"/>
            <a:gd name="adj3" fmla="val 16667"/>
          </a:avLst>
        </a:prstGeom>
        <a:solidFill>
          <a:srgbClr val="BAFDB5"/>
        </a:solidFill>
        <a:ln>
          <a:solidFill>
            <a:sysClr val="windowText" lastClr="000000"/>
          </a:solidFill>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a:t>加算要件全てにチェックをしてください。</a:t>
          </a:r>
        </a:p>
      </xdr:txBody>
    </xdr:sp>
    <xdr:clientData/>
  </xdr:twoCellAnchor>
  <xdr:twoCellAnchor>
    <xdr:from>
      <xdr:col>8</xdr:col>
      <xdr:colOff>269875</xdr:colOff>
      <xdr:row>23</xdr:row>
      <xdr:rowOff>103188</xdr:rowOff>
    </xdr:from>
    <xdr:to>
      <xdr:col>18</xdr:col>
      <xdr:colOff>23813</xdr:colOff>
      <xdr:row>26</xdr:row>
      <xdr:rowOff>1</xdr:rowOff>
    </xdr:to>
    <xdr:sp macro="" textlink="">
      <xdr:nvSpPr>
        <xdr:cNvPr id="5" name="吹き出し: 角を丸めた四角形 4">
          <a:extLst>
            <a:ext uri="{FF2B5EF4-FFF2-40B4-BE49-F238E27FC236}">
              <a16:creationId xmlns:a16="http://schemas.microsoft.com/office/drawing/2014/main" id="{3FD3CBDF-2B18-44D9-A7FA-1A83C66DD471}"/>
            </a:ext>
          </a:extLst>
        </xdr:cNvPr>
        <xdr:cNvSpPr/>
      </xdr:nvSpPr>
      <xdr:spPr bwMode="auto">
        <a:xfrm>
          <a:off x="2873375" y="4198938"/>
          <a:ext cx="3008313" cy="468313"/>
        </a:xfrm>
        <a:prstGeom prst="wedgeRoundRectCallout">
          <a:avLst>
            <a:gd name="adj1" fmla="val -69194"/>
            <a:gd name="adj2" fmla="val -11893"/>
            <a:gd name="adj3" fmla="val 16667"/>
          </a:avLst>
        </a:prstGeom>
        <a:solidFill>
          <a:srgbClr val="BAFDB5"/>
        </a:solidFill>
        <a:ln>
          <a:solidFill>
            <a:sysClr val="windowText" lastClr="000000"/>
          </a:solidFill>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a:t>取組内容を具体的に記入してください。</a:t>
          </a:r>
        </a:p>
      </xdr:txBody>
    </xdr:sp>
    <xdr:clientData/>
  </xdr:twoCellAnchor>
  <xdr:twoCellAnchor>
    <xdr:from>
      <xdr:col>19</xdr:col>
      <xdr:colOff>150812</xdr:colOff>
      <xdr:row>63</xdr:row>
      <xdr:rowOff>0</xdr:rowOff>
    </xdr:from>
    <xdr:to>
      <xdr:col>28</xdr:col>
      <xdr:colOff>246063</xdr:colOff>
      <xdr:row>68</xdr:row>
      <xdr:rowOff>127000</xdr:rowOff>
    </xdr:to>
    <xdr:sp macro="" textlink="">
      <xdr:nvSpPr>
        <xdr:cNvPr id="6" name="吹き出し: 角を丸めた四角形 5">
          <a:extLst>
            <a:ext uri="{FF2B5EF4-FFF2-40B4-BE49-F238E27FC236}">
              <a16:creationId xmlns:a16="http://schemas.microsoft.com/office/drawing/2014/main" id="{DF71FDDD-CD6F-4349-8EB5-12FEAA6AA998}"/>
            </a:ext>
          </a:extLst>
        </xdr:cNvPr>
        <xdr:cNvSpPr/>
      </xdr:nvSpPr>
      <xdr:spPr bwMode="auto">
        <a:xfrm>
          <a:off x="6334125" y="11715750"/>
          <a:ext cx="2881313" cy="1079500"/>
        </a:xfrm>
        <a:prstGeom prst="wedgeRoundRectCallout">
          <a:avLst>
            <a:gd name="adj1" fmla="val -71569"/>
            <a:gd name="adj2" fmla="val -23757"/>
            <a:gd name="adj3" fmla="val 16667"/>
          </a:avLst>
        </a:prstGeom>
        <a:solidFill>
          <a:srgbClr val="BAFDB5"/>
        </a:solidFill>
        <a:ln>
          <a:solidFill>
            <a:sysClr val="windowText" lastClr="000000"/>
          </a:solidFill>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a:t>支出予定金額の合計は加算見込額以上としてください。</a:t>
          </a:r>
        </a:p>
      </xdr:txBody>
    </xdr:sp>
    <xdr:clientData/>
  </xdr:twoCellAnchor>
  <xdr:twoCellAnchor>
    <xdr:from>
      <xdr:col>17</xdr:col>
      <xdr:colOff>269875</xdr:colOff>
      <xdr:row>38</xdr:row>
      <xdr:rowOff>103189</xdr:rowOff>
    </xdr:from>
    <xdr:to>
      <xdr:col>29</xdr:col>
      <xdr:colOff>39687</xdr:colOff>
      <xdr:row>40</xdr:row>
      <xdr:rowOff>134939</xdr:rowOff>
    </xdr:to>
    <xdr:sp macro="" textlink="">
      <xdr:nvSpPr>
        <xdr:cNvPr id="7" name="吹き出し: 角を丸めた四角形 6">
          <a:extLst>
            <a:ext uri="{FF2B5EF4-FFF2-40B4-BE49-F238E27FC236}">
              <a16:creationId xmlns:a16="http://schemas.microsoft.com/office/drawing/2014/main" id="{059E7548-3CEF-482A-999C-BACB63DBAD35}"/>
            </a:ext>
          </a:extLst>
        </xdr:cNvPr>
        <xdr:cNvSpPr/>
      </xdr:nvSpPr>
      <xdr:spPr bwMode="auto">
        <a:xfrm>
          <a:off x="5802313" y="7056439"/>
          <a:ext cx="3817937" cy="412750"/>
        </a:xfrm>
        <a:prstGeom prst="wedgeRoundRectCallout">
          <a:avLst>
            <a:gd name="adj1" fmla="val -69194"/>
            <a:gd name="adj2" fmla="val -11893"/>
            <a:gd name="adj3" fmla="val 16667"/>
          </a:avLst>
        </a:prstGeom>
        <a:solidFill>
          <a:srgbClr val="BAFDB5"/>
        </a:solidFill>
        <a:ln>
          <a:solidFill>
            <a:sysClr val="windowText" lastClr="000000"/>
          </a:solidFill>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a:t>適用月にプルダウンから丸印を記入してください。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246062</xdr:colOff>
      <xdr:row>23</xdr:row>
      <xdr:rowOff>190499</xdr:rowOff>
    </xdr:from>
    <xdr:to>
      <xdr:col>9</xdr:col>
      <xdr:colOff>0</xdr:colOff>
      <xdr:row>25</xdr:row>
      <xdr:rowOff>174624</xdr:rowOff>
    </xdr:to>
    <xdr:sp macro="" textlink="">
      <xdr:nvSpPr>
        <xdr:cNvPr id="4" name="Line 5">
          <a:extLst>
            <a:ext uri="{FF2B5EF4-FFF2-40B4-BE49-F238E27FC236}">
              <a16:creationId xmlns:a16="http://schemas.microsoft.com/office/drawing/2014/main" id="{00000000-0008-0000-0100-000004000000}"/>
            </a:ext>
          </a:extLst>
        </xdr:cNvPr>
        <xdr:cNvSpPr>
          <a:spLocks noChangeShapeType="1"/>
        </xdr:cNvSpPr>
      </xdr:nvSpPr>
      <xdr:spPr bwMode="auto">
        <a:xfrm flipH="1" flipV="1">
          <a:off x="500062" y="7048499"/>
          <a:ext cx="1785938" cy="3651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15874</xdr:colOff>
      <xdr:row>16</xdr:row>
      <xdr:rowOff>7936</xdr:rowOff>
    </xdr:from>
    <xdr:to>
      <xdr:col>9</xdr:col>
      <xdr:colOff>0</xdr:colOff>
      <xdr:row>17</xdr:row>
      <xdr:rowOff>182562</xdr:rowOff>
    </xdr:to>
    <xdr:sp macro="" textlink="">
      <xdr:nvSpPr>
        <xdr:cNvPr id="5" name="Line 5">
          <a:extLst>
            <a:ext uri="{FF2B5EF4-FFF2-40B4-BE49-F238E27FC236}">
              <a16:creationId xmlns:a16="http://schemas.microsoft.com/office/drawing/2014/main" id="{00000000-0008-0000-0100-000005000000}"/>
            </a:ext>
          </a:extLst>
        </xdr:cNvPr>
        <xdr:cNvSpPr>
          <a:spLocks noChangeShapeType="1"/>
        </xdr:cNvSpPr>
      </xdr:nvSpPr>
      <xdr:spPr bwMode="auto">
        <a:xfrm flipH="1" flipV="1">
          <a:off x="523874" y="5532436"/>
          <a:ext cx="1762126" cy="365126"/>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72572</xdr:colOff>
      <xdr:row>3</xdr:row>
      <xdr:rowOff>45357</xdr:rowOff>
    </xdr:from>
    <xdr:to>
      <xdr:col>40</xdr:col>
      <xdr:colOff>94116</xdr:colOff>
      <xdr:row>14</xdr:row>
      <xdr:rowOff>61230</xdr:rowOff>
    </xdr:to>
    <xdr:sp macro="" textlink="">
      <xdr:nvSpPr>
        <xdr:cNvPr id="2" name="四角形: 角を丸くする 1">
          <a:extLst>
            <a:ext uri="{FF2B5EF4-FFF2-40B4-BE49-F238E27FC236}">
              <a16:creationId xmlns:a16="http://schemas.microsoft.com/office/drawing/2014/main" id="{00000000-0008-0000-0100-000002000000}"/>
            </a:ext>
          </a:extLst>
        </xdr:cNvPr>
        <xdr:cNvSpPr/>
      </xdr:nvSpPr>
      <xdr:spPr bwMode="auto">
        <a:xfrm>
          <a:off x="7692572" y="616857"/>
          <a:ext cx="3885973" cy="2111373"/>
        </a:xfrm>
        <a:prstGeom prst="roundRect">
          <a:avLst/>
        </a:prstGeom>
        <a:ln>
          <a:solidFill>
            <a:srgbClr val="0070C0"/>
          </a:solidFill>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2400" b="1">
              <a:latin typeface="+mn-ea"/>
              <a:ea typeface="+mn-ea"/>
            </a:rPr>
            <a:t>クリーム色のセルを入力してください。</a:t>
          </a:r>
          <a:endParaRPr kumimoji="1" lang="en-US" altLang="ja-JP" sz="2400" b="1">
            <a:latin typeface="+mn-ea"/>
            <a:ea typeface="+mn-ea"/>
          </a:endParaRPr>
        </a:p>
        <a:p>
          <a:pPr algn="l"/>
          <a:r>
            <a:rPr kumimoji="1" lang="ja-JP" altLang="en-US" sz="2400" b="1">
              <a:latin typeface="+mn-ea"/>
              <a:ea typeface="+mn-ea"/>
            </a:rPr>
            <a:t>記入方法は記入例シートを参考にしてください。</a:t>
          </a:r>
          <a:endParaRPr kumimoji="1" lang="en-US" altLang="ja-JP" sz="2400" b="1">
            <a:latin typeface="+mn-ea"/>
            <a:ea typeface="+mn-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171449</xdr:colOff>
      <xdr:row>43</xdr:row>
      <xdr:rowOff>219074</xdr:rowOff>
    </xdr:from>
    <xdr:to>
      <xdr:col>9</xdr:col>
      <xdr:colOff>171449</xdr:colOff>
      <xdr:row>45</xdr:row>
      <xdr:rowOff>152399</xdr:rowOff>
    </xdr:to>
    <xdr:sp macro="" textlink="">
      <xdr:nvSpPr>
        <xdr:cNvPr id="2" name="Line 5">
          <a:extLst>
            <a:ext uri="{FF2B5EF4-FFF2-40B4-BE49-F238E27FC236}">
              <a16:creationId xmlns:a16="http://schemas.microsoft.com/office/drawing/2014/main" id="{00000000-0008-0000-0200-000002000000}"/>
            </a:ext>
          </a:extLst>
        </xdr:cNvPr>
        <xdr:cNvSpPr>
          <a:spLocks noChangeShapeType="1"/>
        </xdr:cNvSpPr>
      </xdr:nvSpPr>
      <xdr:spPr bwMode="auto">
        <a:xfrm flipH="1" flipV="1">
          <a:off x="514349" y="7562849"/>
          <a:ext cx="1266825" cy="3333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3360</xdr:colOff>
      <xdr:row>36</xdr:row>
      <xdr:rowOff>219074</xdr:rowOff>
    </xdr:from>
    <xdr:to>
      <xdr:col>10</xdr:col>
      <xdr:colOff>9524</xdr:colOff>
      <xdr:row>38</xdr:row>
      <xdr:rowOff>171449</xdr:rowOff>
    </xdr:to>
    <xdr:sp macro="" textlink="">
      <xdr:nvSpPr>
        <xdr:cNvPr id="3" name="Line 5">
          <a:extLst>
            <a:ext uri="{FF2B5EF4-FFF2-40B4-BE49-F238E27FC236}">
              <a16:creationId xmlns:a16="http://schemas.microsoft.com/office/drawing/2014/main" id="{00000000-0008-0000-0200-000003000000}"/>
            </a:ext>
          </a:extLst>
        </xdr:cNvPr>
        <xdr:cNvSpPr>
          <a:spLocks noChangeShapeType="1"/>
        </xdr:cNvSpPr>
      </xdr:nvSpPr>
      <xdr:spPr bwMode="auto">
        <a:xfrm flipH="1" flipV="1">
          <a:off x="507625" y="6203015"/>
          <a:ext cx="1250017" cy="355787"/>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mc:AlternateContent xmlns:mc="http://schemas.openxmlformats.org/markup-compatibility/2006">
    <mc:Choice xmlns:a14="http://schemas.microsoft.com/office/drawing/2010/main" Requires="a14">
      <xdr:twoCellAnchor editAs="oneCell">
        <xdr:from>
          <xdr:col>10</xdr:col>
          <xdr:colOff>0</xdr:colOff>
          <xdr:row>49</xdr:row>
          <xdr:rowOff>222250</xdr:rowOff>
        </xdr:from>
        <xdr:to>
          <xdr:col>10</xdr:col>
          <xdr:colOff>203200</xdr:colOff>
          <xdr:row>51</xdr:row>
          <xdr:rowOff>31750</xdr:rowOff>
        </xdr:to>
        <xdr:sp macro="" textlink="">
          <xdr:nvSpPr>
            <xdr:cNvPr id="33796" name="Check Box 4" hidden="1">
              <a:extLst>
                <a:ext uri="{63B3BB69-23CF-44E3-9099-C40C66FF867C}">
                  <a14:compatExt spid="_x0000_s33796"/>
                </a:ext>
                <a:ext uri="{FF2B5EF4-FFF2-40B4-BE49-F238E27FC236}">
                  <a16:creationId xmlns:a16="http://schemas.microsoft.com/office/drawing/2014/main" id="{00000000-0008-0000-0200-000004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40</xdr:col>
      <xdr:colOff>304800</xdr:colOff>
      <xdr:row>5</xdr:row>
      <xdr:rowOff>133350</xdr:rowOff>
    </xdr:from>
    <xdr:to>
      <xdr:col>65</xdr:col>
      <xdr:colOff>38100</xdr:colOff>
      <xdr:row>22</xdr:row>
      <xdr:rowOff>179294</xdr:rowOff>
    </xdr:to>
    <xdr:sp macro="" textlink="">
      <xdr:nvSpPr>
        <xdr:cNvPr id="4" name="角丸四角形 3">
          <a:extLst>
            <a:ext uri="{FF2B5EF4-FFF2-40B4-BE49-F238E27FC236}">
              <a16:creationId xmlns:a16="http://schemas.microsoft.com/office/drawing/2014/main" id="{00000000-0008-0000-0200-000004000000}"/>
            </a:ext>
          </a:extLst>
        </xdr:cNvPr>
        <xdr:cNvSpPr/>
      </xdr:nvSpPr>
      <xdr:spPr>
        <a:xfrm>
          <a:off x="9325535" y="1007409"/>
          <a:ext cx="5358653" cy="2925856"/>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800">
              <a:solidFill>
                <a:sysClr val="windowText" lastClr="000000"/>
              </a:solidFill>
              <a:latin typeface="+mj-ea"/>
              <a:ea typeface="+mj-ea"/>
            </a:rPr>
            <a:t>各様式のクリーム色の箇所を入力ください。</a:t>
          </a:r>
          <a:endParaRPr kumimoji="1" lang="en-US" altLang="ja-JP" sz="1800">
            <a:solidFill>
              <a:sysClr val="windowText" lastClr="000000"/>
            </a:solidFill>
            <a:latin typeface="+mj-ea"/>
            <a:ea typeface="+mj-ea"/>
          </a:endParaRPr>
        </a:p>
        <a:p>
          <a:pPr algn="l"/>
          <a:r>
            <a:rPr kumimoji="1" lang="ja-JP" altLang="en-US" sz="1800">
              <a:solidFill>
                <a:sysClr val="windowText" lastClr="000000"/>
              </a:solidFill>
              <a:latin typeface="+mj-ea"/>
              <a:ea typeface="+mj-ea"/>
            </a:rPr>
            <a:t>各加算については申請をされる場合に入力ください。</a:t>
          </a:r>
          <a:endParaRPr kumimoji="1" lang="en-US" altLang="ja-JP" sz="1800">
            <a:solidFill>
              <a:sysClr val="windowText" lastClr="000000"/>
            </a:solidFill>
            <a:latin typeface="+mj-ea"/>
            <a:ea typeface="+mj-ea"/>
          </a:endParaRPr>
        </a:p>
        <a:p>
          <a:pPr algn="l"/>
          <a:endParaRPr kumimoji="1" lang="en-US" altLang="ja-JP" sz="1800">
            <a:solidFill>
              <a:sysClr val="windowText" lastClr="000000"/>
            </a:solidFill>
            <a:latin typeface="+mj-ea"/>
            <a:ea typeface="+mj-ea"/>
          </a:endParaRPr>
        </a:p>
        <a:p>
          <a:pPr algn="l"/>
          <a:r>
            <a:rPr kumimoji="1" lang="ja-JP" altLang="en-US" sz="1800">
              <a:solidFill>
                <a:sysClr val="windowText" lastClr="000000"/>
              </a:solidFill>
              <a:latin typeface="+mj-ea"/>
              <a:ea typeface="+mj-ea"/>
            </a:rPr>
            <a:t>申請書における押印は不要です。</a:t>
          </a:r>
          <a:endParaRPr kumimoji="1" lang="en-US" altLang="ja-JP" sz="1800">
            <a:solidFill>
              <a:sysClr val="windowText" lastClr="000000"/>
            </a:solidFill>
            <a:latin typeface="+mj-ea"/>
            <a:ea typeface="+mj-ea"/>
          </a:endParaRPr>
        </a:p>
        <a:p>
          <a:pPr algn="l"/>
          <a:r>
            <a:rPr kumimoji="1" lang="ja-JP" altLang="en-US" sz="1800">
              <a:solidFill>
                <a:sysClr val="windowText" lastClr="000000"/>
              </a:solidFill>
              <a:latin typeface="+mj-ea"/>
              <a:ea typeface="+mj-ea"/>
            </a:rPr>
            <a:t>（社会福祉法人のみ別途押印の申請書類も必要です）</a:t>
          </a:r>
          <a:endParaRPr kumimoji="1" lang="en-US" altLang="ja-JP" sz="1800">
            <a:solidFill>
              <a:sysClr val="windowText" lastClr="000000"/>
            </a:solidFill>
            <a:latin typeface="+mj-ea"/>
            <a:ea typeface="+mj-ea"/>
          </a:endParaRPr>
        </a:p>
        <a:p>
          <a:pPr algn="l"/>
          <a:endParaRPr kumimoji="1" lang="en-US" altLang="ja-JP" sz="1800">
            <a:solidFill>
              <a:sysClr val="windowText" lastClr="000000"/>
            </a:solidFill>
            <a:latin typeface="+mj-ea"/>
            <a:ea typeface="+mj-ea"/>
          </a:endParaRPr>
        </a:p>
        <a:p>
          <a:pPr algn="l"/>
          <a:r>
            <a:rPr kumimoji="1" lang="ja-JP" altLang="en-US" sz="1800">
              <a:solidFill>
                <a:sysClr val="windowText" lastClr="000000"/>
              </a:solidFill>
              <a:latin typeface="+mj-ea"/>
              <a:ea typeface="+mj-ea"/>
            </a:rPr>
            <a:t>作成後は</a:t>
          </a:r>
          <a:r>
            <a:rPr kumimoji="1" lang="en-US" altLang="ja-JP" sz="1800">
              <a:solidFill>
                <a:sysClr val="windowText" lastClr="000000"/>
              </a:solidFill>
              <a:latin typeface="+mj-ea"/>
              <a:ea typeface="+mj-ea"/>
            </a:rPr>
            <a:t>LoGo</a:t>
          </a:r>
          <a:r>
            <a:rPr kumimoji="1" lang="ja-JP" altLang="en-US" sz="1800">
              <a:solidFill>
                <a:sysClr val="windowText" lastClr="000000"/>
              </a:solidFill>
              <a:latin typeface="+mj-ea"/>
              <a:ea typeface="+mj-ea"/>
            </a:rPr>
            <a:t>フォームから提出してください。</a:t>
          </a:r>
          <a:endParaRPr kumimoji="1" lang="en-US" altLang="ja-JP" sz="1800">
            <a:solidFill>
              <a:sysClr val="windowText" lastClr="000000"/>
            </a:solidFill>
            <a:latin typeface="+mj-ea"/>
            <a:ea typeface="+mj-ea"/>
          </a:endParaRPr>
        </a:p>
        <a:p>
          <a:pPr algn="l"/>
          <a:endParaRPr kumimoji="1" lang="en-US" altLang="ja-JP" sz="1800">
            <a:solidFill>
              <a:sysClr val="windowText" lastClr="000000"/>
            </a:solidFill>
          </a:endParaRPr>
        </a:p>
        <a:p>
          <a:pPr algn="l"/>
          <a:endParaRPr kumimoji="1" lang="en-US" altLang="ja-JP" sz="1400">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10</xdr:col>
      <xdr:colOff>60917</xdr:colOff>
      <xdr:row>6</xdr:row>
      <xdr:rowOff>37043</xdr:rowOff>
    </xdr:from>
    <xdr:to>
      <xdr:col>15</xdr:col>
      <xdr:colOff>532252</xdr:colOff>
      <xdr:row>15</xdr:row>
      <xdr:rowOff>64120</xdr:rowOff>
    </xdr:to>
    <xdr:sp macro="" textlink="">
      <xdr:nvSpPr>
        <xdr:cNvPr id="2" name="四角形: 角を丸くする 1">
          <a:extLst>
            <a:ext uri="{FF2B5EF4-FFF2-40B4-BE49-F238E27FC236}">
              <a16:creationId xmlns:a16="http://schemas.microsoft.com/office/drawing/2014/main" id="{00000000-0008-0000-0300-000002000000}"/>
            </a:ext>
          </a:extLst>
        </xdr:cNvPr>
        <xdr:cNvSpPr/>
      </xdr:nvSpPr>
      <xdr:spPr bwMode="auto">
        <a:xfrm>
          <a:off x="5648917" y="1443114"/>
          <a:ext cx="3600978" cy="2068149"/>
        </a:xfrm>
        <a:prstGeom prst="roundRect">
          <a:avLst/>
        </a:prstGeom>
        <a:ln>
          <a:solidFill>
            <a:srgbClr val="0070C0"/>
          </a:solidFill>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2400" b="1">
              <a:latin typeface="+mn-ea"/>
              <a:ea typeface="+mn-ea"/>
            </a:rPr>
            <a:t>クリーム色のセルを入力してください。</a:t>
          </a:r>
          <a:endParaRPr kumimoji="1" lang="en-US" altLang="ja-JP" sz="2400" b="1">
            <a:latin typeface="+mn-ea"/>
            <a:ea typeface="+mn-ea"/>
          </a:endParaRPr>
        </a:p>
        <a:p>
          <a:pPr algn="l"/>
          <a:r>
            <a:rPr kumimoji="1" lang="ja-JP" altLang="en-US" sz="2400" b="1">
              <a:latin typeface="+mn-ea"/>
              <a:ea typeface="+mn-ea"/>
            </a:rPr>
            <a:t>記入方法は記入例シートを参考にしてください。</a:t>
          </a:r>
          <a:endParaRPr kumimoji="1" lang="en-US" altLang="ja-JP" sz="2400" b="1">
            <a:latin typeface="+mn-ea"/>
            <a:ea typeface="+mn-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42</xdr:col>
      <xdr:colOff>44824</xdr:colOff>
      <xdr:row>3</xdr:row>
      <xdr:rowOff>59765</xdr:rowOff>
    </xdr:from>
    <xdr:to>
      <xdr:col>59</xdr:col>
      <xdr:colOff>84511</xdr:colOff>
      <xdr:row>15</xdr:row>
      <xdr:rowOff>19609</xdr:rowOff>
    </xdr:to>
    <xdr:sp macro="" textlink="">
      <xdr:nvSpPr>
        <xdr:cNvPr id="3" name="四角形: 角を丸くする 2">
          <a:extLst>
            <a:ext uri="{FF2B5EF4-FFF2-40B4-BE49-F238E27FC236}">
              <a16:creationId xmlns:a16="http://schemas.microsoft.com/office/drawing/2014/main" id="{00000000-0008-0000-0400-000003000000}"/>
            </a:ext>
          </a:extLst>
        </xdr:cNvPr>
        <xdr:cNvSpPr/>
      </xdr:nvSpPr>
      <xdr:spPr bwMode="auto">
        <a:xfrm>
          <a:off x="8904942" y="612589"/>
          <a:ext cx="3595687" cy="2111373"/>
        </a:xfrm>
        <a:prstGeom prst="roundRect">
          <a:avLst/>
        </a:prstGeom>
        <a:ln>
          <a:solidFill>
            <a:srgbClr val="0070C0"/>
          </a:solidFill>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2400" b="1">
              <a:latin typeface="+mn-ea"/>
              <a:ea typeface="+mn-ea"/>
            </a:rPr>
            <a:t>クリーム色のセルを入力してください。</a:t>
          </a:r>
          <a:endParaRPr kumimoji="1" lang="en-US" altLang="ja-JP" sz="2400" b="1">
            <a:latin typeface="+mn-ea"/>
            <a:ea typeface="+mn-ea"/>
          </a:endParaRPr>
        </a:p>
        <a:p>
          <a:pPr algn="l"/>
          <a:r>
            <a:rPr kumimoji="1" lang="ja-JP" altLang="en-US" sz="2400" b="1">
              <a:latin typeface="+mn-ea"/>
              <a:ea typeface="+mn-ea"/>
            </a:rPr>
            <a:t>記入方法は記入例シートを参考にしてください。</a:t>
          </a:r>
          <a:endParaRPr kumimoji="1" lang="en-US" altLang="ja-JP" sz="2400" b="1">
            <a:latin typeface="+mn-ea"/>
            <a:ea typeface="+mn-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8</xdr:col>
      <xdr:colOff>181429</xdr:colOff>
      <xdr:row>5</xdr:row>
      <xdr:rowOff>63501</xdr:rowOff>
    </xdr:from>
    <xdr:to>
      <xdr:col>14</xdr:col>
      <xdr:colOff>21544</xdr:colOff>
      <xdr:row>13</xdr:row>
      <xdr:rowOff>6802</xdr:rowOff>
    </xdr:to>
    <xdr:sp macro="" textlink="">
      <xdr:nvSpPr>
        <xdr:cNvPr id="3" name="四角形: 角を丸くする 2">
          <a:extLst>
            <a:ext uri="{FF2B5EF4-FFF2-40B4-BE49-F238E27FC236}">
              <a16:creationId xmlns:a16="http://schemas.microsoft.com/office/drawing/2014/main" id="{00000000-0008-0000-0500-000003000000}"/>
            </a:ext>
          </a:extLst>
        </xdr:cNvPr>
        <xdr:cNvSpPr/>
      </xdr:nvSpPr>
      <xdr:spPr bwMode="auto">
        <a:xfrm>
          <a:off x="9334500" y="1188358"/>
          <a:ext cx="3595687" cy="2111373"/>
        </a:xfrm>
        <a:prstGeom prst="roundRect">
          <a:avLst/>
        </a:prstGeom>
        <a:ln>
          <a:solidFill>
            <a:srgbClr val="0070C0"/>
          </a:solidFill>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2400" b="1">
              <a:latin typeface="+mn-ea"/>
              <a:ea typeface="+mn-ea"/>
            </a:rPr>
            <a:t>クリーム色のセルを入力してください。</a:t>
          </a:r>
          <a:endParaRPr kumimoji="1" lang="en-US" altLang="ja-JP" sz="2400" b="1">
            <a:latin typeface="+mn-ea"/>
            <a:ea typeface="+mn-ea"/>
          </a:endParaRPr>
        </a:p>
        <a:p>
          <a:pPr algn="l"/>
          <a:r>
            <a:rPr kumimoji="1" lang="ja-JP" altLang="en-US" sz="2400" b="1">
              <a:latin typeface="+mn-ea"/>
              <a:ea typeface="+mn-ea"/>
            </a:rPr>
            <a:t>記入方法は記入例シートを参考にしてください。</a:t>
          </a:r>
          <a:endParaRPr kumimoji="1" lang="en-US" altLang="ja-JP" sz="2400" b="1">
            <a:latin typeface="+mn-ea"/>
            <a:ea typeface="+mn-ea"/>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32</xdr:col>
      <xdr:colOff>190501</xdr:colOff>
      <xdr:row>2</xdr:row>
      <xdr:rowOff>174625</xdr:rowOff>
    </xdr:from>
    <xdr:to>
      <xdr:col>37</xdr:col>
      <xdr:colOff>15875</xdr:colOff>
      <xdr:row>15</xdr:row>
      <xdr:rowOff>95248</xdr:rowOff>
    </xdr:to>
    <xdr:sp macro="" textlink="">
      <xdr:nvSpPr>
        <xdr:cNvPr id="2" name="四角形: 角を丸くする 1">
          <a:extLst>
            <a:ext uri="{FF2B5EF4-FFF2-40B4-BE49-F238E27FC236}">
              <a16:creationId xmlns:a16="http://schemas.microsoft.com/office/drawing/2014/main" id="{00000000-0008-0000-0D00-000002000000}"/>
            </a:ext>
          </a:extLst>
        </xdr:cNvPr>
        <xdr:cNvSpPr/>
      </xdr:nvSpPr>
      <xdr:spPr bwMode="auto">
        <a:xfrm>
          <a:off x="9747251" y="555625"/>
          <a:ext cx="2881312" cy="2111373"/>
        </a:xfrm>
        <a:prstGeom prst="roundRect">
          <a:avLst/>
        </a:prstGeom>
        <a:ln>
          <a:solidFill>
            <a:srgbClr val="0070C0"/>
          </a:solidFill>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2400" b="1">
              <a:latin typeface="+mn-ea"/>
              <a:ea typeface="+mn-ea"/>
            </a:rPr>
            <a:t>クリーム色のセルを入力してください。</a:t>
          </a:r>
          <a:endParaRPr kumimoji="1" lang="en-US" altLang="ja-JP" sz="2400" b="1">
            <a:latin typeface="+mn-ea"/>
            <a:ea typeface="+mn-ea"/>
          </a:endParaRPr>
        </a:p>
        <a:p>
          <a:pPr algn="l"/>
          <a:r>
            <a:rPr kumimoji="1" lang="ja-JP" altLang="en-US" sz="2400" b="1">
              <a:latin typeface="+mn-ea"/>
              <a:ea typeface="+mn-ea"/>
            </a:rPr>
            <a:t>記入方法は記入例シートを参考にしてください。</a:t>
          </a:r>
          <a:endParaRPr kumimoji="1" lang="en-US" altLang="ja-JP" sz="2400" b="1">
            <a:latin typeface="+mn-ea"/>
            <a:ea typeface="+mn-ea"/>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16</xdr:col>
      <xdr:colOff>142875</xdr:colOff>
      <xdr:row>3</xdr:row>
      <xdr:rowOff>174625</xdr:rowOff>
    </xdr:from>
    <xdr:to>
      <xdr:col>17</xdr:col>
      <xdr:colOff>222250</xdr:colOff>
      <xdr:row>5</xdr:row>
      <xdr:rowOff>47625</xdr:rowOff>
    </xdr:to>
    <xdr:sp macro="" textlink="">
      <xdr:nvSpPr>
        <xdr:cNvPr id="2" name="楕円 1">
          <a:extLst>
            <a:ext uri="{FF2B5EF4-FFF2-40B4-BE49-F238E27FC236}">
              <a16:creationId xmlns:a16="http://schemas.microsoft.com/office/drawing/2014/main" id="{00000000-0008-0000-1100-000002000000}"/>
            </a:ext>
          </a:extLst>
        </xdr:cNvPr>
        <xdr:cNvSpPr/>
      </xdr:nvSpPr>
      <xdr:spPr bwMode="auto">
        <a:xfrm>
          <a:off x="4206875" y="746125"/>
          <a:ext cx="333375" cy="254000"/>
        </a:xfrm>
        <a:prstGeom prst="ellipse">
          <a:avLst/>
        </a:prstGeom>
        <a:noFill/>
        <a:ln>
          <a:solidFill>
            <a:schemeClr val="tx1"/>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l"/>
          <a:endParaRPr kumimoji="1" lang="ja-JP" altLang="en-US" sz="1100"/>
        </a:p>
      </xdr:txBody>
    </xdr:sp>
    <xdr:clientData/>
  </xdr:twoCellAnchor>
  <xdr:twoCellAnchor>
    <xdr:from>
      <xdr:col>7</xdr:col>
      <xdr:colOff>222251</xdr:colOff>
      <xdr:row>20</xdr:row>
      <xdr:rowOff>150813</xdr:rowOff>
    </xdr:from>
    <xdr:to>
      <xdr:col>9</xdr:col>
      <xdr:colOff>47626</xdr:colOff>
      <xdr:row>22</xdr:row>
      <xdr:rowOff>15874</xdr:rowOff>
    </xdr:to>
    <xdr:sp macro="" textlink="">
      <xdr:nvSpPr>
        <xdr:cNvPr id="3" name="楕円 2">
          <a:extLst>
            <a:ext uri="{FF2B5EF4-FFF2-40B4-BE49-F238E27FC236}">
              <a16:creationId xmlns:a16="http://schemas.microsoft.com/office/drawing/2014/main" id="{00000000-0008-0000-1100-000003000000}"/>
            </a:ext>
          </a:extLst>
        </xdr:cNvPr>
        <xdr:cNvSpPr/>
      </xdr:nvSpPr>
      <xdr:spPr bwMode="auto">
        <a:xfrm>
          <a:off x="2000251" y="3402013"/>
          <a:ext cx="333375" cy="246061"/>
        </a:xfrm>
        <a:prstGeom prst="ellipse">
          <a:avLst/>
        </a:prstGeom>
        <a:noFill/>
        <a:ln>
          <a:solidFill>
            <a:schemeClr val="tx1"/>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l"/>
          <a:endParaRPr kumimoji="1" lang="ja-JP" altLang="en-US" sz="1100"/>
        </a:p>
      </xdr:txBody>
    </xdr:sp>
    <xdr:clientData/>
  </xdr:twoCellAnchor>
  <xdr:twoCellAnchor>
    <xdr:from>
      <xdr:col>2</xdr:col>
      <xdr:colOff>222250</xdr:colOff>
      <xdr:row>24</xdr:row>
      <xdr:rowOff>150813</xdr:rowOff>
    </xdr:from>
    <xdr:to>
      <xdr:col>4</xdr:col>
      <xdr:colOff>47625</xdr:colOff>
      <xdr:row>26</xdr:row>
      <xdr:rowOff>15874</xdr:rowOff>
    </xdr:to>
    <xdr:sp macro="" textlink="">
      <xdr:nvSpPr>
        <xdr:cNvPr id="4" name="楕円 3">
          <a:extLst>
            <a:ext uri="{FF2B5EF4-FFF2-40B4-BE49-F238E27FC236}">
              <a16:creationId xmlns:a16="http://schemas.microsoft.com/office/drawing/2014/main" id="{00000000-0008-0000-1100-000004000000}"/>
            </a:ext>
          </a:extLst>
        </xdr:cNvPr>
        <xdr:cNvSpPr/>
      </xdr:nvSpPr>
      <xdr:spPr bwMode="auto">
        <a:xfrm>
          <a:off x="730250" y="4164013"/>
          <a:ext cx="333375" cy="246061"/>
        </a:xfrm>
        <a:prstGeom prst="ellipse">
          <a:avLst/>
        </a:prstGeom>
        <a:noFill/>
        <a:ln>
          <a:solidFill>
            <a:schemeClr val="tx1"/>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l"/>
          <a:endParaRPr kumimoji="1" lang="ja-JP" altLang="en-US" sz="1100"/>
        </a:p>
      </xdr:txBody>
    </xdr:sp>
    <xdr:clientData/>
  </xdr:twoCellAnchor>
  <xdr:twoCellAnchor>
    <xdr:from>
      <xdr:col>2</xdr:col>
      <xdr:colOff>214313</xdr:colOff>
      <xdr:row>28</xdr:row>
      <xdr:rowOff>174626</xdr:rowOff>
    </xdr:from>
    <xdr:to>
      <xdr:col>4</xdr:col>
      <xdr:colOff>39688</xdr:colOff>
      <xdr:row>30</xdr:row>
      <xdr:rowOff>39687</xdr:rowOff>
    </xdr:to>
    <xdr:sp macro="" textlink="">
      <xdr:nvSpPr>
        <xdr:cNvPr id="5" name="楕円 4">
          <a:extLst>
            <a:ext uri="{FF2B5EF4-FFF2-40B4-BE49-F238E27FC236}">
              <a16:creationId xmlns:a16="http://schemas.microsoft.com/office/drawing/2014/main" id="{00000000-0008-0000-1100-000005000000}"/>
            </a:ext>
          </a:extLst>
        </xdr:cNvPr>
        <xdr:cNvSpPr/>
      </xdr:nvSpPr>
      <xdr:spPr bwMode="auto">
        <a:xfrm>
          <a:off x="722313" y="4949826"/>
          <a:ext cx="333375" cy="246061"/>
        </a:xfrm>
        <a:prstGeom prst="ellipse">
          <a:avLst/>
        </a:prstGeom>
        <a:noFill/>
        <a:ln>
          <a:solidFill>
            <a:schemeClr val="tx1"/>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l"/>
          <a:endParaRPr kumimoji="1" lang="ja-JP" altLang="en-US" sz="1100"/>
        </a:p>
      </xdr:txBody>
    </xdr:sp>
    <xdr:clientData/>
  </xdr:twoCellAnchor>
  <xdr:twoCellAnchor>
    <xdr:from>
      <xdr:col>2</xdr:col>
      <xdr:colOff>206375</xdr:colOff>
      <xdr:row>34</xdr:row>
      <xdr:rowOff>166688</xdr:rowOff>
    </xdr:from>
    <xdr:to>
      <xdr:col>4</xdr:col>
      <xdr:colOff>31750</xdr:colOff>
      <xdr:row>36</xdr:row>
      <xdr:rowOff>31749</xdr:rowOff>
    </xdr:to>
    <xdr:sp macro="" textlink="">
      <xdr:nvSpPr>
        <xdr:cNvPr id="6" name="楕円 5">
          <a:extLst>
            <a:ext uri="{FF2B5EF4-FFF2-40B4-BE49-F238E27FC236}">
              <a16:creationId xmlns:a16="http://schemas.microsoft.com/office/drawing/2014/main" id="{00000000-0008-0000-1100-000006000000}"/>
            </a:ext>
          </a:extLst>
        </xdr:cNvPr>
        <xdr:cNvSpPr/>
      </xdr:nvSpPr>
      <xdr:spPr bwMode="auto">
        <a:xfrm>
          <a:off x="714375" y="6084888"/>
          <a:ext cx="333375" cy="246061"/>
        </a:xfrm>
        <a:prstGeom prst="ellipse">
          <a:avLst/>
        </a:prstGeom>
        <a:noFill/>
        <a:ln>
          <a:solidFill>
            <a:schemeClr val="tx1"/>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l"/>
          <a:endParaRPr kumimoji="1" lang="ja-JP" altLang="en-US" sz="1100"/>
        </a:p>
      </xdr:txBody>
    </xdr:sp>
    <xdr:clientData/>
  </xdr:twoCellAnchor>
  <xdr:twoCellAnchor>
    <xdr:from>
      <xdr:col>9</xdr:col>
      <xdr:colOff>47625</xdr:colOff>
      <xdr:row>32</xdr:row>
      <xdr:rowOff>63500</xdr:rowOff>
    </xdr:from>
    <xdr:to>
      <xdr:col>23</xdr:col>
      <xdr:colOff>122863</xdr:colOff>
      <xdr:row>34</xdr:row>
      <xdr:rowOff>108102</xdr:rowOff>
    </xdr:to>
    <xdr:sp macro="" textlink="">
      <xdr:nvSpPr>
        <xdr:cNvPr id="7" name="吹き出し: 角を丸めた四角形 6">
          <a:extLst>
            <a:ext uri="{FF2B5EF4-FFF2-40B4-BE49-F238E27FC236}">
              <a16:creationId xmlns:a16="http://schemas.microsoft.com/office/drawing/2014/main" id="{00000000-0008-0000-1100-000007000000}"/>
            </a:ext>
          </a:extLst>
        </xdr:cNvPr>
        <xdr:cNvSpPr/>
      </xdr:nvSpPr>
      <xdr:spPr bwMode="auto">
        <a:xfrm>
          <a:off x="2333625" y="5588000"/>
          <a:ext cx="3631238" cy="425602"/>
        </a:xfrm>
        <a:prstGeom prst="wedgeRoundRectCallout">
          <a:avLst>
            <a:gd name="adj1" fmla="val -27016"/>
            <a:gd name="adj2" fmla="val -92554"/>
            <a:gd name="adj3" fmla="val 16667"/>
          </a:avLst>
        </a:prstGeom>
        <a:solidFill>
          <a:srgbClr val="BAFDB5"/>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400" b="1" i="0" baseline="0">
              <a:solidFill>
                <a:schemeClr val="dk1"/>
              </a:solidFill>
              <a:effectLst/>
              <a:latin typeface="+mn-lt"/>
              <a:ea typeface="+mn-ea"/>
              <a:cs typeface="+mn-cs"/>
            </a:rPr>
            <a:t>変更の理由を実態に即して</a:t>
          </a:r>
          <a:r>
            <a:rPr lang="ja-JP" altLang="ja-JP" sz="1400" b="1" i="0" baseline="0">
              <a:solidFill>
                <a:schemeClr val="dk1"/>
              </a:solidFill>
              <a:effectLst/>
              <a:latin typeface="+mn-lt"/>
              <a:ea typeface="+mn-ea"/>
              <a:cs typeface="+mn-cs"/>
            </a:rPr>
            <a:t>記載してください。</a:t>
          </a:r>
          <a:endParaRPr lang="ja-JP" altLang="ja-JP" sz="1400" b="1">
            <a:effectLst/>
          </a:endParaRPr>
        </a:p>
      </xdr:txBody>
    </xdr:sp>
    <xdr:clientData/>
  </xdr:twoCellAnchor>
  <xdr:twoCellAnchor>
    <xdr:from>
      <xdr:col>10</xdr:col>
      <xdr:colOff>7937</xdr:colOff>
      <xdr:row>40</xdr:row>
      <xdr:rowOff>158749</xdr:rowOff>
    </xdr:from>
    <xdr:to>
      <xdr:col>25</xdr:col>
      <xdr:colOff>167443</xdr:colOff>
      <xdr:row>44</xdr:row>
      <xdr:rowOff>97139</xdr:rowOff>
    </xdr:to>
    <xdr:sp macro="" textlink="">
      <xdr:nvSpPr>
        <xdr:cNvPr id="8" name="吹き出し: 角を丸めた四角形 7">
          <a:extLst>
            <a:ext uri="{FF2B5EF4-FFF2-40B4-BE49-F238E27FC236}">
              <a16:creationId xmlns:a16="http://schemas.microsoft.com/office/drawing/2014/main" id="{00000000-0008-0000-1100-000008000000}"/>
            </a:ext>
          </a:extLst>
        </xdr:cNvPr>
        <xdr:cNvSpPr/>
      </xdr:nvSpPr>
      <xdr:spPr bwMode="auto">
        <a:xfrm>
          <a:off x="2547937" y="7207249"/>
          <a:ext cx="3969506" cy="700390"/>
        </a:xfrm>
        <a:prstGeom prst="wedgeRoundRectCallout">
          <a:avLst>
            <a:gd name="adj1" fmla="val -31921"/>
            <a:gd name="adj2" fmla="val -99213"/>
            <a:gd name="adj3" fmla="val 16667"/>
          </a:avLst>
        </a:prstGeom>
        <a:solidFill>
          <a:srgbClr val="BAFDB5"/>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400" b="1" i="0" baseline="0">
              <a:solidFill>
                <a:schemeClr val="dk1"/>
              </a:solidFill>
              <a:effectLst/>
              <a:latin typeface="+mn-lt"/>
              <a:ea typeface="+mn-ea"/>
              <a:cs typeface="+mn-cs"/>
            </a:rPr>
            <a:t>変更を行うことによる補助事業への影響及びその効果を、実態に即して記載してください。</a:t>
          </a:r>
          <a:endParaRPr lang="ja-JP" altLang="ja-JP" sz="1400" b="1">
            <a:effectLst/>
          </a:endParaRPr>
        </a:p>
      </xdr:txBody>
    </xdr:sp>
    <xdr:clientData/>
  </xdr:twoCellAnchor>
  <xdr:twoCellAnchor>
    <xdr:from>
      <xdr:col>24</xdr:col>
      <xdr:colOff>127000</xdr:colOff>
      <xdr:row>3</xdr:row>
      <xdr:rowOff>182562</xdr:rowOff>
    </xdr:from>
    <xdr:to>
      <xdr:col>34</xdr:col>
      <xdr:colOff>144009</xdr:colOff>
      <xdr:row>5</xdr:row>
      <xdr:rowOff>131912</xdr:rowOff>
    </xdr:to>
    <xdr:sp macro="" textlink="">
      <xdr:nvSpPr>
        <xdr:cNvPr id="9" name="吹き出し: 角を丸めた四角形 8">
          <a:extLst>
            <a:ext uri="{FF2B5EF4-FFF2-40B4-BE49-F238E27FC236}">
              <a16:creationId xmlns:a16="http://schemas.microsoft.com/office/drawing/2014/main" id="{00000000-0008-0000-1100-000009000000}"/>
            </a:ext>
          </a:extLst>
        </xdr:cNvPr>
        <xdr:cNvSpPr/>
      </xdr:nvSpPr>
      <xdr:spPr bwMode="auto">
        <a:xfrm>
          <a:off x="6223000" y="754062"/>
          <a:ext cx="2842759" cy="330350"/>
        </a:xfrm>
        <a:prstGeom prst="wedgeRoundRectCallout">
          <a:avLst>
            <a:gd name="adj1" fmla="val -17496"/>
            <a:gd name="adj2" fmla="val -73193"/>
            <a:gd name="adj3" fmla="val 16667"/>
          </a:avLst>
        </a:prstGeom>
        <a:solidFill>
          <a:srgbClr val="BAFDB5"/>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400" b="1"/>
            <a:t>申請日は空欄でも問題ありません</a:t>
          </a:r>
        </a:p>
      </xdr:txBody>
    </xdr:sp>
    <xdr:clientData/>
  </xdr:twoCellAnchor>
  <xdr:twoCellAnchor>
    <xdr:from>
      <xdr:col>33</xdr:col>
      <xdr:colOff>357188</xdr:colOff>
      <xdr:row>7</xdr:row>
      <xdr:rowOff>103188</xdr:rowOff>
    </xdr:from>
    <xdr:to>
      <xdr:col>45</xdr:col>
      <xdr:colOff>20789</xdr:colOff>
      <xdr:row>21</xdr:row>
      <xdr:rowOff>13986</xdr:rowOff>
    </xdr:to>
    <xdr:sp macro="" textlink="">
      <xdr:nvSpPr>
        <xdr:cNvPr id="10" name="吹き出し: 角を丸めた四角形 9">
          <a:extLst>
            <a:ext uri="{FF2B5EF4-FFF2-40B4-BE49-F238E27FC236}">
              <a16:creationId xmlns:a16="http://schemas.microsoft.com/office/drawing/2014/main" id="{00000000-0008-0000-1100-00000A000000}"/>
            </a:ext>
          </a:extLst>
        </xdr:cNvPr>
        <xdr:cNvSpPr/>
      </xdr:nvSpPr>
      <xdr:spPr bwMode="auto">
        <a:xfrm>
          <a:off x="8532813" y="1436688"/>
          <a:ext cx="3719664" cy="2006298"/>
        </a:xfrm>
        <a:prstGeom prst="wedgeRoundRectCallout">
          <a:avLst>
            <a:gd name="adj1" fmla="val -73611"/>
            <a:gd name="adj2" fmla="val 622"/>
            <a:gd name="adj3" fmla="val 16667"/>
          </a:avLst>
        </a:prstGeom>
        <a:solidFill>
          <a:srgbClr val="BAFDB5"/>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rtl="0"/>
          <a:r>
            <a:rPr lang="ja-JP" altLang="ja-JP" sz="1400" b="1" i="0" baseline="0">
              <a:solidFill>
                <a:schemeClr val="dk1"/>
              </a:solidFill>
              <a:effectLst/>
              <a:latin typeface="+mn-lt"/>
              <a:ea typeface="+mn-ea"/>
              <a:cs typeface="+mn-cs"/>
            </a:rPr>
            <a:t>「東京都認証保育所認証書</a:t>
          </a:r>
          <a:r>
            <a:rPr lang="ja-JP" altLang="en-US" sz="1400" b="1" i="0" baseline="0">
              <a:solidFill>
                <a:schemeClr val="dk1"/>
              </a:solidFill>
              <a:effectLst/>
              <a:latin typeface="+mn-lt"/>
              <a:ea typeface="+mn-ea"/>
              <a:cs typeface="+mn-cs"/>
            </a:rPr>
            <a:t>（内容変更届）</a:t>
          </a:r>
          <a:r>
            <a:rPr lang="ja-JP" altLang="ja-JP" sz="1400" b="1" i="0" baseline="0">
              <a:solidFill>
                <a:schemeClr val="dk1"/>
              </a:solidFill>
              <a:effectLst/>
              <a:latin typeface="+mn-lt"/>
              <a:ea typeface="+mn-ea"/>
              <a:cs typeface="+mn-cs"/>
            </a:rPr>
            <a:t>」に記載された設置者名を記載してください。</a:t>
          </a:r>
          <a:endParaRPr lang="ja-JP" altLang="ja-JP" sz="1400" b="1">
            <a:effectLst/>
          </a:endParaRPr>
        </a:p>
        <a:p>
          <a:pPr rtl="0"/>
          <a:r>
            <a:rPr lang="ja-JP" altLang="ja-JP" sz="1400" b="1" i="0" baseline="0">
              <a:solidFill>
                <a:schemeClr val="dk1"/>
              </a:solidFill>
              <a:effectLst/>
              <a:latin typeface="+mn-lt"/>
              <a:ea typeface="+mn-ea"/>
              <a:cs typeface="+mn-cs"/>
            </a:rPr>
            <a:t>設置者が法人の場合は、法人名、代表者肩書、代表者氏名を記載してください。設置者が個人の場合は、個人名のみを記載してください</a:t>
          </a:r>
          <a:r>
            <a:rPr lang="ja-JP" altLang="en-US" sz="1400" b="1" i="0" baseline="0">
              <a:solidFill>
                <a:schemeClr val="dk1"/>
              </a:solidFill>
              <a:effectLst/>
              <a:latin typeface="+mn-lt"/>
              <a:ea typeface="+mn-ea"/>
              <a:cs typeface="+mn-cs"/>
            </a:rPr>
            <a:t>。</a:t>
          </a:r>
          <a:endParaRPr lang="ja-JP" altLang="ja-JP" sz="1400" b="1">
            <a:effectLst/>
          </a:endParaRPr>
        </a:p>
        <a:p>
          <a:pPr rtl="0"/>
          <a:r>
            <a:rPr lang="ja-JP" altLang="ja-JP" sz="1400" b="1" i="0" baseline="0">
              <a:solidFill>
                <a:schemeClr val="dk1"/>
              </a:solidFill>
              <a:effectLst/>
              <a:latin typeface="+mn-lt"/>
              <a:ea typeface="+mn-ea"/>
              <a:cs typeface="+mn-cs"/>
            </a:rPr>
            <a:t>（●●園　園長　等は記載しない）。</a:t>
          </a:r>
          <a:endParaRPr lang="ja-JP" altLang="ja-JP" sz="1400" b="1">
            <a:effectLst/>
          </a:endParaRPr>
        </a:p>
        <a:p>
          <a:pPr algn="l"/>
          <a:endParaRPr kumimoji="1" lang="ja-JP" altLang="en-US" sz="1100"/>
        </a:p>
      </xdr:txBody>
    </xdr:sp>
    <xdr:clientData/>
  </xdr:twoCellAnchor>
  <xdr:twoCellAnchor>
    <xdr:from>
      <xdr:col>13</xdr:col>
      <xdr:colOff>134937</xdr:colOff>
      <xdr:row>0</xdr:row>
      <xdr:rowOff>166687</xdr:rowOff>
    </xdr:from>
    <xdr:to>
      <xdr:col>17</xdr:col>
      <xdr:colOff>45290</xdr:colOff>
      <xdr:row>2</xdr:row>
      <xdr:rowOff>174157</xdr:rowOff>
    </xdr:to>
    <xdr:sp macro="" textlink="">
      <xdr:nvSpPr>
        <xdr:cNvPr id="11" name="四角形: 角を丸くする 10">
          <a:extLst>
            <a:ext uri="{FF2B5EF4-FFF2-40B4-BE49-F238E27FC236}">
              <a16:creationId xmlns:a16="http://schemas.microsoft.com/office/drawing/2014/main" id="{00000000-0008-0000-1100-00000B000000}"/>
            </a:ext>
          </a:extLst>
        </xdr:cNvPr>
        <xdr:cNvSpPr/>
      </xdr:nvSpPr>
      <xdr:spPr bwMode="auto">
        <a:xfrm>
          <a:off x="3436937" y="166687"/>
          <a:ext cx="926353" cy="388470"/>
        </a:xfrm>
        <a:prstGeom prst="roundRect">
          <a:avLst/>
        </a:prstGeom>
        <a:solidFill>
          <a:schemeClr val="accent5">
            <a:lumMod val="20000"/>
            <a:lumOff val="80000"/>
          </a:schemeClr>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600" b="1"/>
            <a:t>記入例</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246062</xdr:colOff>
      <xdr:row>23</xdr:row>
      <xdr:rowOff>190499</xdr:rowOff>
    </xdr:from>
    <xdr:to>
      <xdr:col>9</xdr:col>
      <xdr:colOff>0</xdr:colOff>
      <xdr:row>25</xdr:row>
      <xdr:rowOff>174624</xdr:rowOff>
    </xdr:to>
    <xdr:sp macro="" textlink="">
      <xdr:nvSpPr>
        <xdr:cNvPr id="2" name="Line 5">
          <a:extLst>
            <a:ext uri="{FF2B5EF4-FFF2-40B4-BE49-F238E27FC236}">
              <a16:creationId xmlns:a16="http://schemas.microsoft.com/office/drawing/2014/main" id="{DF134614-6ED7-4A3B-A2C8-09AE6DED9B93}"/>
            </a:ext>
          </a:extLst>
        </xdr:cNvPr>
        <xdr:cNvSpPr>
          <a:spLocks noChangeShapeType="1"/>
        </xdr:cNvSpPr>
      </xdr:nvSpPr>
      <xdr:spPr bwMode="auto">
        <a:xfrm flipH="1" flipV="1">
          <a:off x="500062" y="4571999"/>
          <a:ext cx="1785938" cy="3651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15874</xdr:colOff>
      <xdr:row>16</xdr:row>
      <xdr:rowOff>7936</xdr:rowOff>
    </xdr:from>
    <xdr:to>
      <xdr:col>9</xdr:col>
      <xdr:colOff>0</xdr:colOff>
      <xdr:row>17</xdr:row>
      <xdr:rowOff>182562</xdr:rowOff>
    </xdr:to>
    <xdr:sp macro="" textlink="">
      <xdr:nvSpPr>
        <xdr:cNvPr id="3" name="Line 5">
          <a:extLst>
            <a:ext uri="{FF2B5EF4-FFF2-40B4-BE49-F238E27FC236}">
              <a16:creationId xmlns:a16="http://schemas.microsoft.com/office/drawing/2014/main" id="{98A026A5-A04E-491F-932D-7277AB0AC5CF}"/>
            </a:ext>
          </a:extLst>
        </xdr:cNvPr>
        <xdr:cNvSpPr>
          <a:spLocks noChangeShapeType="1"/>
        </xdr:cNvSpPr>
      </xdr:nvSpPr>
      <xdr:spPr bwMode="auto">
        <a:xfrm flipH="1" flipV="1">
          <a:off x="523874" y="3055936"/>
          <a:ext cx="1762126" cy="365126"/>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117929</xdr:colOff>
      <xdr:row>33</xdr:row>
      <xdr:rowOff>45357</xdr:rowOff>
    </xdr:from>
    <xdr:to>
      <xdr:col>19</xdr:col>
      <xdr:colOff>151267</xdr:colOff>
      <xdr:row>35</xdr:row>
      <xdr:rowOff>102507</xdr:rowOff>
    </xdr:to>
    <xdr:sp macro="" textlink="">
      <xdr:nvSpPr>
        <xdr:cNvPr id="5" name="吹き出し: 角を丸めた四角形 4">
          <a:extLst>
            <a:ext uri="{FF2B5EF4-FFF2-40B4-BE49-F238E27FC236}">
              <a16:creationId xmlns:a16="http://schemas.microsoft.com/office/drawing/2014/main" id="{389D3D99-873A-484C-A371-87B71F10FAB3}"/>
            </a:ext>
          </a:extLst>
        </xdr:cNvPr>
        <xdr:cNvSpPr/>
      </xdr:nvSpPr>
      <xdr:spPr bwMode="auto">
        <a:xfrm>
          <a:off x="1133929" y="6331857"/>
          <a:ext cx="3843338" cy="438150"/>
        </a:xfrm>
        <a:prstGeom prst="wedgeRoundRectCallout">
          <a:avLst>
            <a:gd name="adj1" fmla="val -28174"/>
            <a:gd name="adj2" fmla="val -88679"/>
            <a:gd name="adj3" fmla="val 16667"/>
          </a:avLst>
        </a:prstGeom>
        <a:solidFill>
          <a:srgbClr val="BAFDB5"/>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a:t>該当する加算をプルダウンから選択してください。</a:t>
          </a:r>
        </a:p>
      </xdr:txBody>
    </xdr:sp>
    <xdr:clientData/>
  </xdr:twoCellAnchor>
  <xdr:twoCellAnchor>
    <xdr:from>
      <xdr:col>5</xdr:col>
      <xdr:colOff>199572</xdr:colOff>
      <xdr:row>12</xdr:row>
      <xdr:rowOff>172357</xdr:rowOff>
    </xdr:from>
    <xdr:to>
      <xdr:col>13</xdr:col>
      <xdr:colOff>104323</xdr:colOff>
      <xdr:row>15</xdr:row>
      <xdr:rowOff>5670</xdr:rowOff>
    </xdr:to>
    <xdr:sp macro="" textlink="">
      <xdr:nvSpPr>
        <xdr:cNvPr id="6" name="吹き出し: 角を丸めた四角形 5">
          <a:extLst>
            <a:ext uri="{FF2B5EF4-FFF2-40B4-BE49-F238E27FC236}">
              <a16:creationId xmlns:a16="http://schemas.microsoft.com/office/drawing/2014/main" id="{DCB08162-E88B-49DA-A66C-5601B4C3A3A7}"/>
            </a:ext>
          </a:extLst>
        </xdr:cNvPr>
        <xdr:cNvSpPr/>
      </xdr:nvSpPr>
      <xdr:spPr bwMode="auto">
        <a:xfrm>
          <a:off x="1469572" y="2458357"/>
          <a:ext cx="1936751" cy="404813"/>
        </a:xfrm>
        <a:prstGeom prst="wedgeRoundRectCallout">
          <a:avLst>
            <a:gd name="adj1" fmla="val -72842"/>
            <a:gd name="adj2" fmla="val 22695"/>
            <a:gd name="adj3" fmla="val 16667"/>
          </a:avLst>
        </a:prstGeom>
        <a:solidFill>
          <a:srgbClr val="BAFDB5"/>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a:t>定員を入力してください</a:t>
          </a:r>
        </a:p>
      </xdr:txBody>
    </xdr:sp>
    <xdr:clientData/>
  </xdr:twoCellAnchor>
  <xdr:twoCellAnchor>
    <xdr:from>
      <xdr:col>20</xdr:col>
      <xdr:colOff>199571</xdr:colOff>
      <xdr:row>5</xdr:row>
      <xdr:rowOff>1</xdr:rowOff>
    </xdr:from>
    <xdr:to>
      <xdr:col>31</xdr:col>
      <xdr:colOff>30238</xdr:colOff>
      <xdr:row>9</xdr:row>
      <xdr:rowOff>162279</xdr:rowOff>
    </xdr:to>
    <xdr:sp macro="" textlink="">
      <xdr:nvSpPr>
        <xdr:cNvPr id="7" name="吹き出し: 角を丸めた四角形 6">
          <a:extLst>
            <a:ext uri="{FF2B5EF4-FFF2-40B4-BE49-F238E27FC236}">
              <a16:creationId xmlns:a16="http://schemas.microsoft.com/office/drawing/2014/main" id="{CB78DBD0-631C-4346-9CCD-FF3E560F5F23}"/>
            </a:ext>
          </a:extLst>
        </xdr:cNvPr>
        <xdr:cNvSpPr/>
      </xdr:nvSpPr>
      <xdr:spPr bwMode="auto">
        <a:xfrm>
          <a:off x="5279571" y="952501"/>
          <a:ext cx="2624667" cy="924278"/>
        </a:xfrm>
        <a:prstGeom prst="wedgeRoundRectCallout">
          <a:avLst>
            <a:gd name="adj1" fmla="val -72842"/>
            <a:gd name="adj2" fmla="val 22695"/>
            <a:gd name="adj3" fmla="val 16667"/>
          </a:avLst>
        </a:prstGeom>
        <a:solidFill>
          <a:srgbClr val="BAFDB5"/>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a:t>交付申請額（変更承認を受けている場合は、最新の変更承認額）を入力してください</a:t>
          </a:r>
        </a:p>
      </xdr:txBody>
    </xdr:sp>
    <xdr:clientData/>
  </xdr:twoCellAnchor>
  <xdr:twoCellAnchor>
    <xdr:from>
      <xdr:col>14</xdr:col>
      <xdr:colOff>0</xdr:colOff>
      <xdr:row>0</xdr:row>
      <xdr:rowOff>18143</xdr:rowOff>
    </xdr:from>
    <xdr:to>
      <xdr:col>17</xdr:col>
      <xdr:colOff>164353</xdr:colOff>
      <xdr:row>2</xdr:row>
      <xdr:rowOff>25613</xdr:rowOff>
    </xdr:to>
    <xdr:sp macro="" textlink="">
      <xdr:nvSpPr>
        <xdr:cNvPr id="8" name="四角形: 角を丸くする 7">
          <a:extLst>
            <a:ext uri="{FF2B5EF4-FFF2-40B4-BE49-F238E27FC236}">
              <a16:creationId xmlns:a16="http://schemas.microsoft.com/office/drawing/2014/main" id="{F07354C4-2CFB-4F88-AE00-3D33ECBB5C29}"/>
            </a:ext>
          </a:extLst>
        </xdr:cNvPr>
        <xdr:cNvSpPr/>
      </xdr:nvSpPr>
      <xdr:spPr bwMode="auto">
        <a:xfrm>
          <a:off x="3556000" y="18143"/>
          <a:ext cx="926353" cy="388470"/>
        </a:xfrm>
        <a:prstGeom prst="roundRect">
          <a:avLst/>
        </a:prstGeom>
        <a:solidFill>
          <a:schemeClr val="accent5">
            <a:lumMod val="20000"/>
            <a:lumOff val="80000"/>
          </a:schemeClr>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600" b="1"/>
            <a:t>記入例</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l6x4kyuc99s0\&#31038;&#20250;&#12539;&#25588;&#35703;&#23616;&#38556;&#23475;&#20445;&#20581;&#31119;&#31049;&#37096;&#38556;&#23475;&#31119;&#31049;&#35506;\DOCUME~1\HTFFW\LOCALS~1\Temp\DxExp\210220&#9632;&#26368;&#26032;&#29256;&#9632;&#26032;&#26087;&#23550;&#29031;&#9632;\&#9312;20080226&#12288;H20%2004%20&#29256;&#38556;&#23475;&#32773;&#31639;&#23450;&#27083;&#36896;&#35211;&#12360;&#28040;&#12375;&#2925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226.120.3\&#20445;&#32946;&#25903;&#25588;&#35506;\&#20445;&#32946;_&#22320;&#22495;&#20445;&#32946;\&#9734;&#35469;&#35388;&#20445;&#32946;&#25152;\&#9632;03_&#35036;&#21161;&#31561;&#20107;&#26989;&#65288;&#30740;&#20462;&#21547;&#12416;&#65289;\01_&#35469;&#35388;&#20445;&#32946;&#25152;&#36939;&#21942;&#36027;&#31561;&#35036;&#21161;&#37329;\07_R4&#24180;&#24230;\07&#12288;R4.9_&#25216;&#33021;&#32076;&#39443;&#21152;&#31639;\02_&#20445;&#32946;&#21161;&#25104;&#25285;&#24403;&#12392;&#12398;&#12420;&#12426;&#21462;&#12426;\01_R4.8&#26376;~&#65305;&#26376;\R4%20&#20966;&#36935;&#25913;&#21892;&#31561;&#21152;&#31639;&#36969;&#29992;&#30003;&#35531;&#20381;&#38972;\04-1%20R4%20&#27096;&#24335;&#31532;&#65301;&#21495;&#65298;~7&#65288;&#20445;,&#35469;&#12371;,&#24188;,&#23567;,&#20107;6&#19978;&#65289;&#65288;&#26045;&#35373;&#25552;&#20986;&#29992;&#65289;&#12304;040902&#20462;&#27491;&#123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単価引上率"/>
      <sheetName val="目次１"/>
      <sheetName val="１居宅介護"/>
      <sheetName val="２重度訪問介護"/>
      <sheetName val="３行動援護"/>
      <sheetName val="４重度包括"/>
      <sheetName val="５療養介護"/>
      <sheetName val="６生活介護"/>
      <sheetName val="７児童デイ"/>
      <sheetName val="８短期入所"/>
      <sheetName val="９共同生活介護"/>
      <sheetName val="１０施設入所支援"/>
      <sheetName val="１１共同生活援助"/>
      <sheetName val="１２自立訓練（機能）"/>
      <sheetName val="１３自立訓練（生活）"/>
      <sheetName val="１４宿泊型自立訓練"/>
      <sheetName val="１５就労移行支援"/>
      <sheetName val="１６就労移行支援（養成）"/>
      <sheetName val="１７就労継続支援Ａ型"/>
      <sheetName val="１８就労継続支援Ｂ型"/>
      <sheetName val="１９相談支援"/>
      <sheetName val="２０身体入所更生"/>
      <sheetName val="２１身体通所更生"/>
      <sheetName val="２２身体入所療護"/>
      <sheetName val="２３身体通所療護"/>
      <sheetName val="２４身体入所授産"/>
      <sheetName val="２５身体通所授産"/>
      <sheetName val="２６知的入所更生"/>
      <sheetName val="２７知的通所更生"/>
      <sheetName val="２８知的入所授産"/>
      <sheetName val="２９知的通所授産"/>
      <sheetName val="３０知的通勤寮"/>
      <sheetName val="入力シート"/>
      <sheetName val="Sheet3"/>
      <sheetName val="【比較前】単価入力"/>
      <sheetName val="Sheet2"/>
      <sheetName val="実績報告書（処遇改善Ⅰ）"/>
      <sheetName val="【提出不要】実績報告書（処遇改善Ⅰ）"/>
      <sheetName val="【様式５別添１】賃金改善明細書（職員別）"/>
      <sheetName val="Sheet1"/>
    </sheetNames>
    <sheetDataSet>
      <sheetData sheetId="0">
        <row r="2">
          <cell r="B2">
            <v>4.5999999999999999E-2</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提出前チェック表"/>
      <sheetName val="５号の2　一覧表（※入力不要）"/>
      <sheetName val="【処Ⅰ】5号の3　申請書"/>
      <sheetName val="【処Ⅰ】5号の3（2枚目）"/>
      <sheetName val="【処Ⅰ】5号の3（3枚目）"/>
      <sheetName val="【処Ⅰ】5号の4　賃金改善計画書 "/>
      <sheetName val="【処Ⅰ】5号の4別添１　賃金改善明細"/>
      <sheetName val="【処Ⅰ】【必要な場合のみ】5号の4別添２　一覧表"/>
      <sheetName val="【必要な場合のみ】5号の5 キャリアパス要件届出書"/>
      <sheetName val="【処Ⅱ】第５号の６　申請書"/>
      <sheetName val="【処Ⅱ】【必要な場合のみ】平均年齢別児童数計算表"/>
      <sheetName val="【処Ⅱ】５号の７　賃金改善計画書（1枚目）"/>
      <sheetName val="【処Ⅱ】５号の７（2枚目）"/>
      <sheetName val="【処Ⅱ】【他施設へ配分する場合のみ】５号の７別添　一覧表"/>
      <sheetName val="【処Ⅱ】参考様式 "/>
      <sheetName val="定義（編集削除不可）"/>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ow r="2">
          <cell r="AM2">
            <v>1</v>
          </cell>
        </row>
        <row r="3">
          <cell r="AM3">
            <v>2</v>
          </cell>
        </row>
        <row r="4">
          <cell r="AM4">
            <v>3</v>
          </cell>
        </row>
        <row r="5">
          <cell r="AM5">
            <v>4</v>
          </cell>
        </row>
        <row r="6">
          <cell r="AM6">
            <v>5</v>
          </cell>
        </row>
        <row r="7">
          <cell r="AM7">
            <v>6</v>
          </cell>
        </row>
        <row r="8">
          <cell r="AM8">
            <v>7</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comments" Target="../comments1.xml"/><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6A63B1-7BEC-43BA-8B2F-5FC417304941}">
  <dimension ref="A1:BK58"/>
  <sheetViews>
    <sheetView showGridLines="0" view="pageBreakPreview" zoomScale="80" zoomScaleNormal="100" zoomScaleSheetLayoutView="80" workbookViewId="0">
      <selection activeCell="AR8" sqref="AR8"/>
    </sheetView>
  </sheetViews>
  <sheetFormatPr defaultColWidth="9" defaultRowHeight="15" customHeight="1"/>
  <cols>
    <col min="1" max="31" width="3.6328125" style="226" customWidth="1"/>
    <col min="32" max="33" width="2.1796875" style="225" customWidth="1"/>
    <col min="34" max="36" width="10.6328125" style="225" customWidth="1"/>
    <col min="37" max="42" width="3" style="225" customWidth="1"/>
    <col min="43" max="43" width="2.36328125" style="225" customWidth="1"/>
    <col min="44" max="48" width="3" style="225" customWidth="1"/>
    <col min="49" max="71" width="3" style="226" customWidth="1"/>
    <col min="72" max="16384" width="9" style="226"/>
  </cols>
  <sheetData>
    <row r="1" spans="1:38" ht="15" customHeight="1">
      <c r="A1" s="223" t="s">
        <v>241</v>
      </c>
      <c r="B1" s="223"/>
      <c r="C1" s="223"/>
      <c r="D1" s="223"/>
      <c r="E1" s="223"/>
      <c r="F1" s="223"/>
      <c r="G1" s="223"/>
      <c r="H1" s="223"/>
      <c r="I1" s="223"/>
      <c r="J1" s="223"/>
      <c r="K1" s="223"/>
      <c r="L1" s="223"/>
      <c r="M1" s="223"/>
      <c r="N1" s="223"/>
      <c r="O1" s="223"/>
      <c r="P1" s="223"/>
      <c r="Q1" s="223"/>
      <c r="R1" s="223"/>
      <c r="S1" s="223"/>
      <c r="T1" s="223"/>
      <c r="U1" s="223"/>
      <c r="V1" s="223"/>
      <c r="W1" s="223"/>
      <c r="X1" s="223"/>
      <c r="Y1" s="223"/>
      <c r="Z1" s="223"/>
      <c r="AA1" s="223"/>
      <c r="AB1" s="223"/>
      <c r="AC1" s="223"/>
      <c r="AD1" s="223"/>
      <c r="AE1" s="223"/>
      <c r="AF1" s="224"/>
      <c r="AG1" s="224"/>
      <c r="AH1" s="224"/>
      <c r="AI1" s="224"/>
    </row>
    <row r="2" spans="1:38" ht="15" customHeight="1">
      <c r="A2" s="227"/>
      <c r="B2" s="227"/>
      <c r="C2" s="227"/>
      <c r="D2" s="227"/>
      <c r="E2" s="227"/>
      <c r="F2" s="227"/>
      <c r="G2" s="227"/>
      <c r="H2" s="227"/>
      <c r="I2" s="227"/>
      <c r="J2" s="227"/>
      <c r="K2" s="227"/>
      <c r="L2" s="227"/>
      <c r="M2" s="227"/>
      <c r="N2" s="227"/>
      <c r="O2" s="227"/>
      <c r="P2" s="227"/>
      <c r="Q2" s="227"/>
      <c r="R2" s="227"/>
      <c r="S2" s="227"/>
      <c r="T2" s="227"/>
      <c r="U2" s="227"/>
      <c r="V2" s="227"/>
      <c r="W2" s="227"/>
      <c r="X2" s="227"/>
      <c r="Y2" s="227"/>
      <c r="Z2" s="227"/>
      <c r="AA2" s="227"/>
      <c r="AB2" s="227"/>
      <c r="AC2" s="227"/>
      <c r="AD2" s="227"/>
      <c r="AE2" s="227"/>
      <c r="AF2" s="224"/>
      <c r="AG2" s="224"/>
      <c r="AH2" s="224"/>
      <c r="AI2" s="224"/>
    </row>
    <row r="3" spans="1:38" ht="15" customHeight="1">
      <c r="A3" s="227"/>
      <c r="B3" s="227"/>
      <c r="C3" s="227"/>
      <c r="D3" s="227"/>
      <c r="E3" s="227"/>
      <c r="F3" s="227"/>
      <c r="G3" s="227"/>
      <c r="H3" s="227"/>
      <c r="I3" s="227"/>
      <c r="J3" s="227"/>
      <c r="K3" s="227"/>
      <c r="L3" s="227"/>
      <c r="M3" s="227"/>
      <c r="N3" s="227"/>
      <c r="O3" s="227"/>
      <c r="P3" s="227"/>
      <c r="Q3" s="227"/>
      <c r="R3" s="227"/>
      <c r="S3" s="227"/>
      <c r="T3" s="227"/>
      <c r="U3" s="227"/>
      <c r="V3" s="227"/>
      <c r="W3" s="228"/>
      <c r="X3" s="229" t="s">
        <v>228</v>
      </c>
      <c r="Y3" s="220"/>
      <c r="Z3" s="230" t="s">
        <v>0</v>
      </c>
      <c r="AA3" s="337"/>
      <c r="AB3" s="230" t="s">
        <v>1</v>
      </c>
      <c r="AC3" s="220"/>
      <c r="AD3" s="230" t="s">
        <v>2</v>
      </c>
      <c r="AG3" s="224"/>
      <c r="AH3" s="224"/>
      <c r="AI3" s="224"/>
    </row>
    <row r="4" spans="1:38" ht="15" customHeight="1">
      <c r="A4" s="81"/>
      <c r="B4" s="81"/>
      <c r="C4" s="81"/>
      <c r="D4" s="81"/>
      <c r="E4" s="81"/>
      <c r="F4" s="81"/>
      <c r="G4" s="81"/>
      <c r="H4" s="81"/>
      <c r="I4" s="81"/>
      <c r="J4" s="81"/>
      <c r="K4" s="81"/>
      <c r="L4" s="81"/>
      <c r="M4" s="81"/>
      <c r="N4" s="81"/>
      <c r="O4" s="81"/>
      <c r="P4" s="81"/>
      <c r="Q4" s="81"/>
      <c r="R4" s="81"/>
      <c r="S4" s="81"/>
      <c r="T4" s="81"/>
      <c r="U4" s="81"/>
      <c r="V4" s="81"/>
      <c r="W4" s="81"/>
      <c r="X4" s="2"/>
      <c r="Y4" s="81"/>
      <c r="Z4" s="81"/>
      <c r="AA4" s="81"/>
      <c r="AB4" s="81"/>
      <c r="AC4" s="81"/>
      <c r="AD4" s="81"/>
      <c r="AE4" s="81"/>
      <c r="AF4" s="231"/>
      <c r="AG4" s="231"/>
      <c r="AH4" s="231"/>
      <c r="AI4" s="231"/>
    </row>
    <row r="5" spans="1:38" ht="15" customHeight="1">
      <c r="A5" s="81"/>
      <c r="B5" s="81"/>
      <c r="C5" s="81"/>
      <c r="D5" s="81"/>
      <c r="E5" s="81"/>
      <c r="F5" s="81"/>
      <c r="G5" s="81"/>
      <c r="H5" s="81"/>
      <c r="I5" s="81"/>
      <c r="J5" s="81"/>
      <c r="K5" s="81"/>
      <c r="L5" s="81"/>
      <c r="M5" s="81"/>
      <c r="N5" s="81"/>
      <c r="O5" s="81"/>
      <c r="P5" s="81" t="s">
        <v>240</v>
      </c>
      <c r="Q5" s="81"/>
      <c r="R5" s="81"/>
      <c r="S5" s="81"/>
      <c r="T5" s="81"/>
      <c r="U5" s="81"/>
      <c r="V5" s="81"/>
      <c r="W5" s="81"/>
      <c r="X5" s="2"/>
      <c r="Y5" s="81"/>
      <c r="Z5" s="81"/>
      <c r="AA5" s="81"/>
      <c r="AB5" s="81"/>
      <c r="AC5" s="81"/>
      <c r="AD5" s="81"/>
      <c r="AE5" s="81"/>
      <c r="AF5" s="231"/>
      <c r="AG5" s="231"/>
      <c r="AH5" s="231"/>
      <c r="AI5" s="231"/>
    </row>
    <row r="6" spans="1:38" ht="15" customHeight="1">
      <c r="A6" s="81"/>
      <c r="B6" s="81"/>
      <c r="C6" s="81"/>
      <c r="D6" s="81"/>
      <c r="E6" s="81"/>
      <c r="F6" s="81"/>
      <c r="G6" s="81"/>
      <c r="H6" s="81"/>
      <c r="I6" s="81"/>
      <c r="J6" s="81"/>
      <c r="K6" s="81"/>
      <c r="L6" s="81"/>
      <c r="M6" s="81"/>
      <c r="N6" s="81"/>
      <c r="O6" s="81"/>
      <c r="P6" s="81"/>
      <c r="Q6" s="81"/>
      <c r="R6" s="81"/>
      <c r="S6" s="81"/>
      <c r="T6" s="81"/>
      <c r="U6" s="81"/>
      <c r="V6" s="81"/>
      <c r="W6" s="81"/>
      <c r="X6" s="2"/>
      <c r="Y6" s="81"/>
      <c r="Z6" s="81"/>
      <c r="AA6" s="81"/>
      <c r="AB6" s="81"/>
      <c r="AC6" s="81"/>
      <c r="AD6" s="81"/>
      <c r="AE6" s="81"/>
      <c r="AF6" s="231"/>
      <c r="AG6" s="231"/>
      <c r="AH6" s="231"/>
      <c r="AI6" s="231"/>
    </row>
    <row r="7" spans="1:38" ht="15" customHeight="1">
      <c r="A7" s="227"/>
      <c r="B7" s="479" t="s">
        <v>3</v>
      </c>
      <c r="C7" s="479"/>
      <c r="D7" s="479"/>
      <c r="E7" s="479"/>
      <c r="F7" s="479"/>
      <c r="G7" s="479"/>
      <c r="H7" s="479"/>
      <c r="I7" s="479"/>
      <c r="J7" s="479"/>
      <c r="K7" s="479"/>
      <c r="L7" s="227"/>
      <c r="M7" s="227"/>
      <c r="N7" s="227"/>
      <c r="O7" s="227"/>
      <c r="P7" s="227"/>
      <c r="Q7" s="227"/>
      <c r="R7" s="227"/>
      <c r="S7" s="227"/>
      <c r="T7" s="227"/>
      <c r="U7" s="227"/>
      <c r="V7" s="227"/>
      <c r="W7" s="227"/>
      <c r="X7" s="227"/>
      <c r="Y7" s="227"/>
      <c r="Z7" s="227"/>
      <c r="AA7" s="227"/>
      <c r="AB7" s="227"/>
      <c r="AC7" s="227"/>
      <c r="AD7" s="227"/>
      <c r="AE7" s="227"/>
      <c r="AF7" s="224"/>
      <c r="AG7" s="224"/>
      <c r="AH7" s="224"/>
      <c r="AI7" s="224"/>
    </row>
    <row r="8" spans="1:38" ht="15" customHeight="1">
      <c r="A8" s="227"/>
      <c r="B8" s="227"/>
      <c r="C8" s="227"/>
      <c r="D8" s="227"/>
      <c r="E8" s="227"/>
      <c r="F8" s="227"/>
      <c r="G8" s="227"/>
      <c r="H8" s="227"/>
      <c r="I8" s="227"/>
      <c r="J8" s="227"/>
      <c r="K8" s="227"/>
      <c r="L8" s="227"/>
      <c r="M8" s="227"/>
      <c r="N8" s="227"/>
      <c r="O8" s="227"/>
      <c r="P8" s="227"/>
      <c r="Q8" s="232"/>
      <c r="R8" s="232"/>
      <c r="S8" s="232"/>
      <c r="T8" s="480" t="s">
        <v>229</v>
      </c>
      <c r="U8" s="481"/>
      <c r="V8" s="481"/>
      <c r="W8" s="482"/>
      <c r="X8" s="482"/>
      <c r="Y8" s="482"/>
      <c r="Z8" s="482"/>
      <c r="AA8" s="482"/>
      <c r="AB8" s="482"/>
      <c r="AC8" s="482"/>
      <c r="AD8" s="482"/>
      <c r="AE8" s="234"/>
      <c r="AF8" s="234"/>
      <c r="AI8" s="235"/>
      <c r="AJ8" s="235"/>
      <c r="AK8" s="235"/>
      <c r="AL8" s="235"/>
    </row>
    <row r="9" spans="1:38" ht="4" customHeight="1">
      <c r="A9" s="227"/>
      <c r="B9" s="227"/>
      <c r="C9" s="227"/>
      <c r="D9" s="227"/>
      <c r="E9" s="227"/>
      <c r="F9" s="227"/>
      <c r="G9" s="227"/>
      <c r="H9" s="227"/>
      <c r="I9" s="227"/>
      <c r="J9" s="227"/>
      <c r="K9" s="227"/>
      <c r="L9" s="227"/>
      <c r="M9" s="227"/>
      <c r="N9" s="227"/>
      <c r="O9" s="227"/>
      <c r="P9" s="227"/>
      <c r="Q9" s="236"/>
      <c r="R9" s="237"/>
      <c r="S9" s="237"/>
      <c r="T9" s="306"/>
      <c r="U9" s="306"/>
      <c r="V9" s="306"/>
      <c r="W9" s="248"/>
      <c r="X9" s="248"/>
      <c r="Y9" s="248"/>
      <c r="Z9" s="248"/>
      <c r="AA9" s="248"/>
      <c r="AB9" s="248"/>
      <c r="AC9" s="248"/>
      <c r="AD9" s="248"/>
      <c r="AE9" s="234"/>
      <c r="AF9" s="234"/>
      <c r="AH9" s="238"/>
      <c r="AI9" s="238"/>
      <c r="AJ9" s="238"/>
      <c r="AK9" s="238"/>
      <c r="AL9" s="235"/>
    </row>
    <row r="10" spans="1:38" ht="15" customHeight="1">
      <c r="A10" s="227"/>
      <c r="B10" s="227"/>
      <c r="C10" s="227"/>
      <c r="D10" s="227"/>
      <c r="E10" s="227"/>
      <c r="F10" s="227"/>
      <c r="G10" s="227"/>
      <c r="H10" s="227"/>
      <c r="I10" s="227"/>
      <c r="J10" s="227"/>
      <c r="K10" s="227"/>
      <c r="L10" s="227"/>
      <c r="M10" s="227"/>
      <c r="N10" s="227"/>
      <c r="O10" s="227"/>
      <c r="P10" s="227"/>
      <c r="Q10" s="232"/>
      <c r="R10" s="237"/>
      <c r="S10" s="237"/>
      <c r="T10" s="483" t="s">
        <v>230</v>
      </c>
      <c r="U10" s="484"/>
      <c r="V10" s="484"/>
      <c r="W10" s="485"/>
      <c r="X10" s="485"/>
      <c r="Y10" s="485"/>
      <c r="Z10" s="485"/>
      <c r="AA10" s="485"/>
      <c r="AB10" s="485"/>
      <c r="AC10" s="485"/>
      <c r="AD10" s="485"/>
      <c r="AE10" s="75"/>
      <c r="AF10" s="75"/>
      <c r="AH10" s="235"/>
      <c r="AI10" s="235"/>
      <c r="AJ10" s="235"/>
      <c r="AK10" s="235"/>
      <c r="AL10" s="235"/>
    </row>
    <row r="11" spans="1:38" ht="15" customHeight="1">
      <c r="A11" s="227"/>
      <c r="B11" s="227"/>
      <c r="C11" s="227"/>
      <c r="D11" s="227"/>
      <c r="E11" s="227"/>
      <c r="F11" s="227"/>
      <c r="G11" s="227"/>
      <c r="H11" s="227"/>
      <c r="I11" s="227"/>
      <c r="J11" s="227"/>
      <c r="K11" s="227"/>
      <c r="L11" s="227"/>
      <c r="M11" s="227"/>
      <c r="N11" s="227"/>
      <c r="O11" s="227"/>
      <c r="P11" s="227"/>
      <c r="Q11" s="232"/>
      <c r="R11" s="237"/>
      <c r="S11" s="237"/>
      <c r="T11" s="306"/>
      <c r="U11" s="304"/>
      <c r="V11" s="304"/>
      <c r="W11" s="486"/>
      <c r="X11" s="486"/>
      <c r="Y11" s="486"/>
      <c r="Z11" s="486"/>
      <c r="AA11" s="486"/>
      <c r="AB11" s="486"/>
      <c r="AC11" s="486"/>
      <c r="AD11" s="486"/>
      <c r="AE11" s="75"/>
      <c r="AF11" s="75"/>
      <c r="AH11" s="235"/>
      <c r="AI11" s="235"/>
      <c r="AJ11" s="235"/>
      <c r="AK11" s="235"/>
      <c r="AL11" s="235"/>
    </row>
    <row r="12" spans="1:38" ht="4" customHeight="1">
      <c r="A12" s="227"/>
      <c r="B12" s="227"/>
      <c r="C12" s="227"/>
      <c r="D12" s="227"/>
      <c r="E12" s="227"/>
      <c r="F12" s="227"/>
      <c r="G12" s="227"/>
      <c r="H12" s="227"/>
      <c r="I12" s="227"/>
      <c r="J12" s="227"/>
      <c r="K12" s="227"/>
      <c r="L12" s="227"/>
      <c r="M12" s="227"/>
      <c r="N12" s="227"/>
      <c r="O12" s="227"/>
      <c r="P12" s="227"/>
      <c r="Q12" s="232"/>
      <c r="R12" s="232"/>
      <c r="S12" s="232"/>
      <c r="T12" s="480"/>
      <c r="U12" s="480"/>
      <c r="V12" s="480"/>
      <c r="W12" s="248"/>
      <c r="X12" s="248"/>
      <c r="Y12" s="248"/>
      <c r="Z12" s="248"/>
      <c r="AA12" s="248"/>
      <c r="AB12" s="248"/>
      <c r="AC12" s="248"/>
      <c r="AD12" s="248"/>
      <c r="AE12" s="239"/>
      <c r="AF12" s="239"/>
      <c r="AI12" s="235"/>
      <c r="AJ12" s="235"/>
      <c r="AK12" s="235"/>
      <c r="AL12" s="235"/>
    </row>
    <row r="13" spans="1:38" ht="15" customHeight="1">
      <c r="A13" s="227"/>
      <c r="B13" s="227"/>
      <c r="C13" s="227"/>
      <c r="D13" s="227"/>
      <c r="E13" s="227"/>
      <c r="F13" s="227"/>
      <c r="G13" s="227"/>
      <c r="H13" s="227"/>
      <c r="I13" s="227"/>
      <c r="J13" s="227"/>
      <c r="K13" s="227"/>
      <c r="L13" s="227"/>
      <c r="M13" s="227"/>
      <c r="N13" s="227"/>
      <c r="O13" s="227"/>
      <c r="P13" s="227"/>
      <c r="Q13" s="232"/>
      <c r="T13" s="483" t="s">
        <v>146</v>
      </c>
      <c r="U13" s="484"/>
      <c r="V13" s="484"/>
      <c r="W13" s="482"/>
      <c r="X13" s="482"/>
      <c r="Y13" s="482"/>
      <c r="Z13" s="482"/>
      <c r="AA13" s="482"/>
      <c r="AB13" s="482"/>
      <c r="AC13" s="482"/>
      <c r="AD13" s="482"/>
      <c r="AE13" s="239"/>
      <c r="AF13" s="239"/>
      <c r="AH13" s="235"/>
      <c r="AI13" s="235"/>
      <c r="AJ13" s="235"/>
      <c r="AK13" s="235"/>
      <c r="AL13" s="235"/>
    </row>
    <row r="14" spans="1:38" ht="4" customHeight="1">
      <c r="A14" s="227"/>
      <c r="B14" s="227"/>
      <c r="C14" s="227"/>
      <c r="D14" s="227"/>
      <c r="E14" s="227"/>
      <c r="F14" s="227"/>
      <c r="G14" s="227"/>
      <c r="H14" s="227"/>
      <c r="I14" s="227"/>
      <c r="J14" s="227"/>
      <c r="K14" s="227"/>
      <c r="L14" s="227"/>
      <c r="M14" s="227"/>
      <c r="N14" s="227"/>
      <c r="O14" s="227"/>
      <c r="P14" s="227"/>
      <c r="Q14" s="236"/>
      <c r="T14" s="306"/>
      <c r="U14" s="306"/>
      <c r="V14" s="306"/>
      <c r="W14" s="353"/>
      <c r="X14" s="353"/>
      <c r="Y14" s="353"/>
      <c r="Z14" s="353"/>
      <c r="AA14" s="353"/>
      <c r="AB14" s="353"/>
      <c r="AC14" s="353"/>
      <c r="AD14" s="353"/>
      <c r="AE14" s="240"/>
      <c r="AF14" s="240"/>
      <c r="AH14" s="241"/>
      <c r="AI14" s="241"/>
      <c r="AJ14" s="241"/>
      <c r="AK14" s="241"/>
      <c r="AL14" s="241"/>
    </row>
    <row r="15" spans="1:38" ht="15" customHeight="1">
      <c r="A15" s="227"/>
      <c r="B15" s="227"/>
      <c r="C15" s="227"/>
      <c r="D15" s="227"/>
      <c r="E15" s="227"/>
      <c r="F15" s="227"/>
      <c r="G15" s="227"/>
      <c r="H15" s="227"/>
      <c r="I15" s="227"/>
      <c r="J15" s="227"/>
      <c r="K15" s="227"/>
      <c r="L15" s="227"/>
      <c r="M15" s="227"/>
      <c r="N15" s="227"/>
      <c r="O15" s="227"/>
      <c r="P15" s="227"/>
      <c r="Q15" s="242"/>
      <c r="R15" s="242"/>
      <c r="S15" s="242"/>
      <c r="T15" s="492" t="s">
        <v>231</v>
      </c>
      <c r="U15" s="493"/>
      <c r="V15" s="493"/>
      <c r="W15" s="494"/>
      <c r="X15" s="494"/>
      <c r="Y15" s="494"/>
      <c r="Z15" s="494"/>
      <c r="AA15" s="494"/>
      <c r="AB15" s="494"/>
      <c r="AC15" s="494"/>
      <c r="AD15" s="494"/>
      <c r="AE15" s="243"/>
      <c r="AF15" s="243"/>
      <c r="AI15" s="244"/>
      <c r="AJ15" s="244"/>
      <c r="AK15" s="244"/>
      <c r="AL15" s="244"/>
    </row>
    <row r="16" spans="1:38" ht="15" customHeight="1">
      <c r="A16" s="227"/>
      <c r="B16" s="227"/>
      <c r="C16" s="227"/>
      <c r="D16" s="227"/>
      <c r="E16" s="227"/>
      <c r="F16" s="227"/>
      <c r="G16" s="227"/>
      <c r="H16" s="227"/>
      <c r="I16" s="227"/>
      <c r="J16" s="227"/>
      <c r="K16" s="227"/>
      <c r="L16" s="227"/>
      <c r="M16" s="227"/>
      <c r="N16" s="227"/>
      <c r="O16" s="227"/>
      <c r="P16" s="227"/>
      <c r="Q16" s="245"/>
      <c r="T16" s="306"/>
      <c r="U16" s="306"/>
      <c r="V16" s="306"/>
      <c r="W16" s="494"/>
      <c r="X16" s="494"/>
      <c r="Y16" s="494"/>
      <c r="Z16" s="494"/>
      <c r="AA16" s="494"/>
      <c r="AB16" s="494"/>
      <c r="AC16" s="494"/>
      <c r="AD16" s="494"/>
      <c r="AE16" s="243"/>
      <c r="AF16" s="243"/>
      <c r="AH16" s="244"/>
      <c r="AI16" s="244"/>
      <c r="AJ16" s="244"/>
      <c r="AK16" s="244"/>
      <c r="AL16" s="244"/>
    </row>
    <row r="17" spans="1:63" ht="4" customHeight="1">
      <c r="A17" s="227"/>
      <c r="B17" s="227"/>
      <c r="C17" s="227"/>
      <c r="D17" s="227"/>
      <c r="E17" s="227"/>
      <c r="F17" s="227"/>
      <c r="G17" s="227"/>
      <c r="H17" s="227"/>
      <c r="I17" s="227"/>
      <c r="J17" s="227"/>
      <c r="K17" s="227"/>
      <c r="L17" s="227"/>
      <c r="M17" s="227"/>
      <c r="N17" s="227"/>
      <c r="O17" s="227"/>
      <c r="P17" s="227"/>
      <c r="Q17" s="245"/>
      <c r="T17" s="306"/>
      <c r="U17" s="306"/>
      <c r="V17" s="306"/>
      <c r="W17" s="353"/>
      <c r="X17" s="353"/>
      <c r="Y17" s="353"/>
      <c r="Z17" s="353"/>
      <c r="AA17" s="353"/>
      <c r="AB17" s="353"/>
      <c r="AC17" s="353"/>
      <c r="AD17" s="353"/>
      <c r="AE17" s="240"/>
      <c r="AF17" s="240"/>
      <c r="AH17" s="246"/>
      <c r="AI17" s="246"/>
      <c r="AJ17" s="246"/>
      <c r="AK17" s="246"/>
      <c r="AL17" s="246"/>
    </row>
    <row r="18" spans="1:63" ht="15" customHeight="1">
      <c r="A18" s="227"/>
      <c r="B18" s="227"/>
      <c r="C18" s="227"/>
      <c r="D18" s="227"/>
      <c r="E18" s="227"/>
      <c r="F18" s="227"/>
      <c r="G18" s="227"/>
      <c r="H18" s="227"/>
      <c r="I18" s="227"/>
      <c r="J18" s="227"/>
      <c r="K18" s="227"/>
      <c r="L18" s="227"/>
      <c r="M18" s="227"/>
      <c r="N18" s="227"/>
      <c r="O18" s="227"/>
      <c r="P18" s="227"/>
      <c r="Q18" s="242"/>
      <c r="R18" s="242"/>
      <c r="S18" s="242"/>
      <c r="T18" s="495" t="s">
        <v>232</v>
      </c>
      <c r="U18" s="496"/>
      <c r="V18" s="496"/>
      <c r="W18" s="494"/>
      <c r="X18" s="494"/>
      <c r="Y18" s="494"/>
      <c r="Z18" s="494"/>
      <c r="AA18" s="494"/>
      <c r="AB18" s="494"/>
      <c r="AC18" s="494"/>
      <c r="AD18" s="494"/>
      <c r="AE18" s="243"/>
      <c r="AF18" s="243"/>
      <c r="AI18" s="247"/>
      <c r="AJ18" s="487"/>
      <c r="AK18" s="488"/>
      <c r="AL18" s="488"/>
      <c r="AM18" s="488"/>
      <c r="AN18" s="488"/>
      <c r="AO18" s="488"/>
      <c r="AP18" s="488"/>
      <c r="AQ18" s="488"/>
      <c r="AR18" s="488"/>
      <c r="AS18" s="488"/>
      <c r="AT18" s="488"/>
      <c r="AU18" s="488"/>
      <c r="AV18" s="488"/>
      <c r="AW18" s="488"/>
      <c r="AX18" s="488"/>
      <c r="AY18" s="488"/>
      <c r="AZ18" s="488"/>
      <c r="BA18" s="488"/>
      <c r="BB18" s="488"/>
      <c r="BC18" s="488"/>
      <c r="BD18" s="488"/>
      <c r="BE18" s="488"/>
      <c r="BF18" s="488"/>
      <c r="BG18" s="488"/>
      <c r="BH18" s="488"/>
      <c r="BI18" s="488"/>
      <c r="BJ18" s="488"/>
      <c r="BK18" s="488"/>
    </row>
    <row r="19" spans="1:63" ht="15" customHeight="1">
      <c r="A19" s="227"/>
      <c r="B19" s="227"/>
      <c r="C19" s="227"/>
      <c r="D19" s="227"/>
      <c r="E19" s="227"/>
      <c r="F19" s="227"/>
      <c r="G19" s="227"/>
      <c r="H19" s="227"/>
      <c r="I19" s="227"/>
      <c r="J19" s="227"/>
      <c r="K19" s="227"/>
      <c r="L19" s="227"/>
      <c r="M19" s="227"/>
      <c r="N19" s="227"/>
      <c r="O19" s="227"/>
      <c r="P19" s="227"/>
      <c r="Q19" s="245"/>
      <c r="V19" s="248"/>
      <c r="W19" s="494"/>
      <c r="X19" s="494"/>
      <c r="Y19" s="494"/>
      <c r="Z19" s="494"/>
      <c r="AA19" s="494"/>
      <c r="AB19" s="494"/>
      <c r="AC19" s="494"/>
      <c r="AD19" s="494"/>
      <c r="AE19" s="248"/>
      <c r="AH19" s="247"/>
      <c r="AI19" s="247"/>
      <c r="AJ19" s="488"/>
      <c r="AK19" s="488"/>
      <c r="AL19" s="488"/>
      <c r="AM19" s="488"/>
      <c r="AN19" s="488"/>
      <c r="AO19" s="488"/>
      <c r="AP19" s="488"/>
      <c r="AQ19" s="488"/>
      <c r="AR19" s="488"/>
      <c r="AS19" s="488"/>
      <c r="AT19" s="488"/>
      <c r="AU19" s="488"/>
      <c r="AV19" s="488"/>
      <c r="AW19" s="488"/>
      <c r="AX19" s="488"/>
      <c r="AY19" s="488"/>
      <c r="AZ19" s="488"/>
      <c r="BA19" s="488"/>
      <c r="BB19" s="488"/>
      <c r="BC19" s="488"/>
      <c r="BD19" s="488"/>
      <c r="BE19" s="488"/>
      <c r="BF19" s="488"/>
      <c r="BG19" s="488"/>
      <c r="BH19" s="488"/>
      <c r="BI19" s="488"/>
      <c r="BJ19" s="488"/>
      <c r="BK19" s="488"/>
    </row>
    <row r="20" spans="1:63" ht="15" customHeight="1">
      <c r="A20" s="249"/>
      <c r="B20" s="249"/>
      <c r="C20" s="249"/>
      <c r="D20" s="249"/>
      <c r="E20" s="249"/>
      <c r="F20" s="249"/>
      <c r="G20" s="249"/>
      <c r="H20" s="249"/>
      <c r="I20" s="249"/>
      <c r="J20" s="249"/>
      <c r="K20" s="249"/>
      <c r="L20" s="249"/>
      <c r="M20" s="249"/>
      <c r="N20" s="249"/>
      <c r="O20" s="249"/>
      <c r="P20" s="249"/>
      <c r="Q20" s="249"/>
      <c r="R20" s="249"/>
      <c r="S20" s="249"/>
      <c r="T20" s="249"/>
      <c r="U20" s="249"/>
      <c r="V20" s="249"/>
      <c r="W20" s="249"/>
      <c r="X20" s="249"/>
      <c r="Y20" s="249"/>
      <c r="Z20" s="249"/>
      <c r="AA20" s="249"/>
      <c r="AB20" s="249"/>
      <c r="AC20" s="249"/>
      <c r="AD20" s="249"/>
      <c r="AE20" s="249"/>
      <c r="AF20" s="250"/>
      <c r="AG20" s="250"/>
      <c r="AH20" s="224"/>
      <c r="AI20" s="224"/>
    </row>
    <row r="21" spans="1:63" ht="15" customHeight="1">
      <c r="A21" s="249"/>
      <c r="B21" s="249"/>
      <c r="C21" s="489" t="s">
        <v>228</v>
      </c>
      <c r="D21" s="490"/>
      <c r="E21" s="357"/>
      <c r="F21" s="251" t="s">
        <v>0</v>
      </c>
      <c r="G21" s="354"/>
      <c r="H21" s="252" t="s">
        <v>74</v>
      </c>
      <c r="I21" s="356"/>
      <c r="J21" s="307" t="s">
        <v>233</v>
      </c>
      <c r="K21" s="381"/>
      <c r="L21" s="253" t="s">
        <v>234</v>
      </c>
      <c r="N21" s="254"/>
      <c r="O21" s="497"/>
      <c r="P21" s="498"/>
      <c r="Q21" s="226" t="s">
        <v>294</v>
      </c>
      <c r="S21" s="255"/>
      <c r="T21" s="255"/>
      <c r="U21" s="255"/>
      <c r="V21" s="256"/>
      <c r="W21" s="249"/>
      <c r="Y21" s="249"/>
      <c r="Z21" s="250"/>
      <c r="AA21" s="250"/>
      <c r="AB21" s="224"/>
      <c r="AC21" s="250"/>
      <c r="AD21" s="224"/>
      <c r="AE21" s="224"/>
      <c r="AS21" s="226"/>
      <c r="AT21" s="226"/>
      <c r="AU21" s="226"/>
      <c r="AV21" s="226"/>
    </row>
    <row r="22" spans="1:63" ht="15" customHeight="1">
      <c r="A22" s="249"/>
      <c r="B22" s="249"/>
      <c r="C22" s="491" t="s">
        <v>295</v>
      </c>
      <c r="D22" s="488"/>
      <c r="E22" s="488"/>
      <c r="F22" s="488"/>
      <c r="G22" s="488"/>
      <c r="H22" s="488"/>
      <c r="I22" s="488"/>
      <c r="J22" s="488"/>
      <c r="K22" s="488"/>
      <c r="L22" s="488"/>
      <c r="M22" s="488"/>
      <c r="N22" s="488"/>
      <c r="O22" s="488"/>
      <c r="P22" s="488"/>
      <c r="Q22" s="488"/>
      <c r="R22" s="488"/>
      <c r="S22" s="488"/>
      <c r="T22" s="488"/>
      <c r="U22" s="488"/>
      <c r="V22" s="488"/>
      <c r="W22" s="488"/>
      <c r="X22" s="488"/>
      <c r="Y22" s="488"/>
      <c r="Z22" s="488"/>
      <c r="AA22" s="488"/>
      <c r="AB22" s="488"/>
      <c r="AC22" s="488"/>
      <c r="AD22" s="488"/>
      <c r="AE22" s="224"/>
      <c r="AF22" s="224"/>
      <c r="AT22" s="226"/>
      <c r="AU22" s="226"/>
      <c r="AV22" s="226"/>
    </row>
    <row r="23" spans="1:63" ht="15" customHeight="1">
      <c r="A23" s="249"/>
      <c r="B23" s="249"/>
      <c r="C23" s="249"/>
      <c r="D23" s="252"/>
      <c r="E23" s="252"/>
      <c r="F23" s="252"/>
      <c r="G23" s="252"/>
      <c r="H23" s="252"/>
      <c r="I23" s="252"/>
      <c r="J23" s="252"/>
      <c r="K23" s="252"/>
      <c r="L23" s="252"/>
      <c r="M23" s="252"/>
      <c r="N23" s="252"/>
      <c r="O23" s="252"/>
      <c r="P23" s="252"/>
      <c r="R23" s="252"/>
      <c r="S23" s="252"/>
      <c r="T23" s="252"/>
      <c r="U23" s="252"/>
      <c r="V23" s="252"/>
      <c r="W23" s="252"/>
      <c r="X23" s="252"/>
      <c r="Y23" s="252"/>
      <c r="Z23" s="249"/>
      <c r="AA23" s="249"/>
      <c r="AB23" s="249"/>
      <c r="AC23" s="250"/>
      <c r="AD23" s="250"/>
      <c r="AE23" s="224"/>
      <c r="AF23" s="224"/>
      <c r="AT23" s="226"/>
      <c r="AU23" s="226"/>
      <c r="AV23" s="226"/>
    </row>
    <row r="24" spans="1:63" ht="15" customHeight="1">
      <c r="A24" s="249"/>
      <c r="B24" s="249"/>
      <c r="C24" s="249"/>
      <c r="D24" s="252"/>
      <c r="E24" s="252"/>
      <c r="F24" s="252"/>
      <c r="G24" s="252"/>
      <c r="H24" s="252"/>
      <c r="I24" s="252"/>
      <c r="J24" s="252"/>
      <c r="K24" s="252"/>
      <c r="L24" s="252"/>
      <c r="M24" s="252"/>
      <c r="N24" s="252"/>
      <c r="O24" s="252"/>
      <c r="P24" s="252"/>
      <c r="Q24" s="252" t="s">
        <v>235</v>
      </c>
      <c r="R24" s="252"/>
      <c r="S24" s="252"/>
      <c r="T24" s="252"/>
      <c r="U24" s="252"/>
      <c r="V24" s="252"/>
      <c r="W24" s="252"/>
      <c r="X24" s="252"/>
      <c r="Y24" s="252"/>
      <c r="Z24" s="249"/>
      <c r="AA24" s="249"/>
      <c r="AB24" s="249"/>
      <c r="AC24" s="250"/>
      <c r="AD24" s="250"/>
      <c r="AE24" s="224"/>
      <c r="AF24" s="224"/>
      <c r="AT24" s="226"/>
      <c r="AU24" s="226"/>
      <c r="AV24" s="226"/>
    </row>
    <row r="25" spans="1:63" s="227" customFormat="1" ht="15" customHeight="1">
      <c r="J25" s="257"/>
      <c r="K25" s="257"/>
      <c r="L25" s="257"/>
      <c r="M25" s="257"/>
      <c r="N25" s="257"/>
      <c r="O25" s="257"/>
      <c r="P25" s="257"/>
      <c r="Q25" s="257"/>
      <c r="R25" s="257"/>
      <c r="S25" s="258"/>
      <c r="T25" s="258"/>
      <c r="U25" s="258"/>
      <c r="V25" s="258"/>
      <c r="W25" s="258"/>
      <c r="X25"/>
      <c r="Y25" s="259"/>
      <c r="Z25" s="259"/>
      <c r="AA25" s="259"/>
      <c r="AB25" s="259"/>
      <c r="AC25" s="259"/>
      <c r="AD25" s="259"/>
      <c r="AE25" s="259"/>
      <c r="AF25" s="224"/>
      <c r="AG25" s="224"/>
      <c r="AH25" s="224"/>
      <c r="AI25" s="224"/>
      <c r="AJ25" s="224"/>
      <c r="AK25" s="224"/>
      <c r="AL25" s="224"/>
      <c r="AM25" s="224"/>
      <c r="AN25" s="224"/>
      <c r="AO25" s="224"/>
      <c r="AP25" s="224"/>
      <c r="AQ25" s="224"/>
      <c r="AR25" s="224"/>
      <c r="AS25" s="224"/>
      <c r="AT25" s="224"/>
      <c r="AU25" s="224"/>
      <c r="AV25" s="224"/>
    </row>
    <row r="26" spans="1:63" s="227" customFormat="1" ht="15" customHeight="1">
      <c r="C26" s="2" t="s">
        <v>280</v>
      </c>
      <c r="D26" s="2"/>
      <c r="E26" s="2"/>
      <c r="F26" s="2"/>
      <c r="G26" s="2"/>
      <c r="H26" s="2"/>
      <c r="I26" s="2"/>
      <c r="J26" s="2"/>
      <c r="K26" s="2"/>
      <c r="L26" s="2"/>
      <c r="M26" s="2"/>
      <c r="N26" s="2"/>
      <c r="O26" s="2"/>
      <c r="P26" s="2"/>
      <c r="Q26" s="2"/>
      <c r="R26" s="2"/>
      <c r="S26" s="2"/>
      <c r="T26" s="285"/>
      <c r="U26" s="285"/>
      <c r="V26" s="285"/>
      <c r="W26" s="285"/>
      <c r="X26" s="285"/>
      <c r="Y26" s="285"/>
      <c r="Z26" s="285"/>
      <c r="AA26" s="285"/>
      <c r="AB26" s="285"/>
      <c r="AC26" s="285"/>
      <c r="AD26" s="285"/>
      <c r="AE26" s="285"/>
      <c r="AF26" s="285"/>
      <c r="AG26" s="285"/>
      <c r="AH26" s="285"/>
      <c r="AI26" s="285"/>
      <c r="AJ26" s="285"/>
      <c r="AK26" s="285"/>
      <c r="AL26" s="224"/>
      <c r="AM26" s="224"/>
      <c r="AN26" s="224"/>
      <c r="AO26" s="224"/>
      <c r="AP26" s="224"/>
      <c r="AQ26" s="224"/>
      <c r="AR26" s="224"/>
      <c r="AS26" s="224"/>
      <c r="AT26" s="224"/>
      <c r="AU26" s="224"/>
      <c r="AV26" s="224"/>
    </row>
    <row r="27" spans="1:63" s="227" customFormat="1" ht="15" customHeight="1">
      <c r="A27" s="260"/>
      <c r="B27" s="260"/>
      <c r="C27" s="2"/>
      <c r="D27" s="2" t="s">
        <v>245</v>
      </c>
      <c r="E27" s="2"/>
      <c r="F27" s="2"/>
      <c r="G27" s="2"/>
      <c r="H27" s="2"/>
      <c r="I27" s="2"/>
      <c r="J27" s="2"/>
      <c r="K27" s="2"/>
      <c r="L27" s="2"/>
      <c r="M27" s="2"/>
      <c r="N27" s="2"/>
      <c r="O27" s="2"/>
      <c r="P27" s="2"/>
      <c r="Q27" s="2"/>
      <c r="R27" s="2"/>
      <c r="S27" s="2"/>
      <c r="T27" s="285"/>
      <c r="U27" s="285"/>
      <c r="V27" s="285"/>
      <c r="W27" s="285"/>
      <c r="X27" s="285"/>
      <c r="Y27" s="285"/>
      <c r="Z27" s="285"/>
      <c r="AA27" s="285"/>
      <c r="AB27" s="285"/>
      <c r="AC27" s="285"/>
      <c r="AD27" s="285"/>
      <c r="AE27" s="285"/>
      <c r="AF27" s="285"/>
      <c r="AG27" s="285"/>
      <c r="AH27" s="285"/>
      <c r="AI27" s="285"/>
      <c r="AJ27" s="285"/>
      <c r="AK27" s="285"/>
      <c r="AL27" s="224"/>
      <c r="AM27" s="224"/>
      <c r="AN27" s="224"/>
      <c r="AO27" s="224"/>
      <c r="AP27" s="224"/>
      <c r="AQ27" s="224"/>
      <c r="AR27" s="224"/>
      <c r="AS27" s="224"/>
      <c r="AT27" s="224"/>
      <c r="AU27" s="224"/>
      <c r="AV27" s="224"/>
    </row>
    <row r="28" spans="1:63" s="227" customFormat="1" ht="15" customHeight="1">
      <c r="C28" s="285"/>
      <c r="D28" s="285"/>
      <c r="E28" s="285"/>
      <c r="F28" s="285"/>
      <c r="G28" s="285"/>
      <c r="H28" s="285"/>
      <c r="I28" s="285"/>
      <c r="J28" s="285"/>
      <c r="K28" s="285"/>
      <c r="L28" s="285"/>
      <c r="M28" s="285"/>
      <c r="N28" s="285"/>
      <c r="O28" s="285"/>
      <c r="P28" s="285"/>
      <c r="Q28" s="285"/>
      <c r="R28" s="285"/>
      <c r="S28" s="285"/>
      <c r="T28" s="285"/>
      <c r="U28" s="285"/>
      <c r="V28" s="285"/>
      <c r="W28" s="285"/>
      <c r="X28" s="285"/>
      <c r="Y28" s="285"/>
      <c r="Z28" s="285"/>
      <c r="AA28" s="285"/>
      <c r="AB28" s="285"/>
      <c r="AC28" s="285"/>
      <c r="AD28" s="285"/>
      <c r="AE28" s="285"/>
      <c r="AF28" s="285"/>
      <c r="AG28" s="285"/>
      <c r="AH28" s="285"/>
      <c r="AI28" s="285"/>
      <c r="AJ28" s="285"/>
      <c r="AK28" s="285"/>
      <c r="AL28" s="224"/>
      <c r="AM28" s="224"/>
      <c r="AN28" s="224"/>
      <c r="AO28" s="224"/>
      <c r="AP28" s="224"/>
      <c r="AQ28" s="224"/>
      <c r="AR28" s="224"/>
      <c r="AS28" s="224"/>
      <c r="AT28" s="224"/>
      <c r="AU28" s="224"/>
    </row>
    <row r="29" spans="1:63" s="227" customFormat="1" ht="15" customHeight="1">
      <c r="C29" s="285"/>
      <c r="D29" s="285"/>
      <c r="E29" s="285"/>
      <c r="F29" s="285"/>
      <c r="G29" s="285"/>
      <c r="H29" s="285"/>
      <c r="I29" s="285"/>
      <c r="J29" s="285"/>
      <c r="K29" s="285"/>
      <c r="L29" s="285"/>
      <c r="M29" s="285"/>
      <c r="N29" s="285"/>
      <c r="O29" s="285"/>
      <c r="P29" s="285"/>
      <c r="Q29" s="285"/>
      <c r="R29" s="285"/>
      <c r="S29" s="285"/>
      <c r="T29" s="285"/>
      <c r="U29" s="285"/>
      <c r="V29" s="285"/>
      <c r="W29" s="285"/>
      <c r="X29" s="285"/>
      <c r="Y29" s="285"/>
      <c r="Z29" s="285"/>
      <c r="AA29" s="285"/>
      <c r="AB29" s="285"/>
      <c r="AC29" s="285"/>
      <c r="AD29" s="285"/>
      <c r="AE29" s="285"/>
      <c r="AF29" s="285"/>
      <c r="AG29" s="285"/>
      <c r="AH29" s="285"/>
      <c r="AI29" s="285"/>
      <c r="AJ29" s="285"/>
      <c r="AK29" s="285"/>
      <c r="AL29" s="224"/>
      <c r="AM29" s="224"/>
      <c r="AN29" s="224"/>
      <c r="AO29" s="224"/>
      <c r="AP29" s="224"/>
      <c r="AQ29" s="224"/>
      <c r="AR29" s="224"/>
      <c r="AS29" s="224"/>
      <c r="AT29" s="224"/>
      <c r="AU29" s="224"/>
    </row>
    <row r="30" spans="1:63" s="2" customFormat="1" ht="15" customHeight="1">
      <c r="C30" s="2" t="s">
        <v>281</v>
      </c>
      <c r="H30" s="285"/>
      <c r="I30" s="285"/>
      <c r="J30" s="285"/>
      <c r="K30" s="285"/>
      <c r="L30" s="285"/>
      <c r="M30" s="285"/>
      <c r="N30" s="285"/>
      <c r="O30" s="285"/>
      <c r="P30" s="285"/>
      <c r="Q30" s="285"/>
      <c r="R30" s="285"/>
      <c r="S30" s="285"/>
      <c r="T30" s="285"/>
      <c r="U30" s="285"/>
      <c r="V30" s="285"/>
      <c r="W30" s="285"/>
      <c r="X30" s="285"/>
      <c r="Y30" s="285"/>
      <c r="Z30" s="285"/>
      <c r="AA30" s="285"/>
      <c r="AB30" s="285"/>
      <c r="AC30" s="285"/>
      <c r="AD30" s="285"/>
      <c r="AE30" s="285"/>
      <c r="AF30" s="285"/>
      <c r="AG30" s="285"/>
      <c r="AH30" s="285"/>
      <c r="AI30" s="285"/>
      <c r="AJ30" s="285"/>
      <c r="AK30" s="285"/>
      <c r="AL30" s="231"/>
      <c r="AM30" s="231"/>
      <c r="AN30" s="231"/>
      <c r="AO30" s="231"/>
      <c r="AP30" s="231"/>
      <c r="AQ30" s="231"/>
      <c r="AR30" s="231"/>
      <c r="AS30" s="231"/>
      <c r="AT30" s="231"/>
      <c r="AU30" s="231"/>
    </row>
    <row r="31" spans="1:63" s="2" customFormat="1" ht="15" customHeight="1">
      <c r="C31" s="243"/>
      <c r="D31" s="477"/>
      <c r="E31" s="478"/>
      <c r="F31" s="478"/>
      <c r="G31" s="478"/>
      <c r="H31" s="478"/>
      <c r="I31" s="478"/>
      <c r="J31" s="478"/>
      <c r="K31" s="478"/>
      <c r="L31" s="478"/>
      <c r="M31" s="478"/>
      <c r="N31" s="478"/>
      <c r="O31" s="478"/>
      <c r="P31" s="478"/>
      <c r="Q31" s="478"/>
      <c r="R31" s="478"/>
      <c r="S31" s="478"/>
      <c r="T31" s="478"/>
      <c r="U31" s="478"/>
      <c r="V31" s="478"/>
      <c r="W31" s="478"/>
      <c r="X31" s="478"/>
      <c r="Y31" s="478"/>
      <c r="Z31" s="478"/>
      <c r="AA31" s="478"/>
      <c r="AB31" s="478"/>
      <c r="AC31" s="286"/>
      <c r="AD31" s="286"/>
      <c r="AE31" s="286"/>
      <c r="AF31" s="286"/>
      <c r="AG31" s="286"/>
      <c r="AH31" s="286"/>
      <c r="AI31" s="286"/>
      <c r="AJ31" s="286"/>
      <c r="AK31" s="286"/>
      <c r="AL31" s="231"/>
      <c r="AM31" s="231"/>
      <c r="AN31" s="231"/>
      <c r="AO31" s="231"/>
      <c r="AP31" s="231"/>
      <c r="AQ31" s="231"/>
      <c r="AR31" s="231"/>
      <c r="AS31" s="231"/>
      <c r="AT31" s="231"/>
      <c r="AU31" s="231"/>
    </row>
    <row r="32" spans="1:63" s="2" customFormat="1" ht="15" customHeight="1">
      <c r="C32" s="243"/>
      <c r="D32" s="478"/>
      <c r="E32" s="478"/>
      <c r="F32" s="478"/>
      <c r="G32" s="478"/>
      <c r="H32" s="478"/>
      <c r="I32" s="478"/>
      <c r="J32" s="478"/>
      <c r="K32" s="478"/>
      <c r="L32" s="478"/>
      <c r="M32" s="478"/>
      <c r="N32" s="478"/>
      <c r="O32" s="478"/>
      <c r="P32" s="478"/>
      <c r="Q32" s="478"/>
      <c r="R32" s="478"/>
      <c r="S32" s="478"/>
      <c r="T32" s="478"/>
      <c r="U32" s="478"/>
      <c r="V32" s="478"/>
      <c r="W32" s="478"/>
      <c r="X32" s="478"/>
      <c r="Y32" s="478"/>
      <c r="Z32" s="478"/>
      <c r="AA32" s="478"/>
      <c r="AB32" s="478"/>
      <c r="AC32" s="286"/>
      <c r="AD32" s="286"/>
      <c r="AE32" s="286"/>
      <c r="AF32" s="286"/>
      <c r="AG32" s="286"/>
      <c r="AH32" s="286"/>
      <c r="AI32" s="286"/>
      <c r="AJ32" s="286"/>
      <c r="AK32" s="286"/>
      <c r="AL32" s="231"/>
      <c r="AM32" s="264"/>
      <c r="AN32" s="231"/>
      <c r="AO32" s="231"/>
      <c r="AP32" s="231"/>
      <c r="AQ32" s="231"/>
      <c r="AR32" s="231"/>
      <c r="AS32" s="231"/>
      <c r="AT32" s="231"/>
      <c r="AU32" s="231"/>
    </row>
    <row r="33" spans="3:48" s="2" customFormat="1" ht="15" customHeight="1">
      <c r="C33" s="243"/>
      <c r="D33" s="478"/>
      <c r="E33" s="478"/>
      <c r="F33" s="478"/>
      <c r="G33" s="478"/>
      <c r="H33" s="478"/>
      <c r="I33" s="478"/>
      <c r="J33" s="478"/>
      <c r="K33" s="478"/>
      <c r="L33" s="478"/>
      <c r="M33" s="478"/>
      <c r="N33" s="478"/>
      <c r="O33" s="478"/>
      <c r="P33" s="478"/>
      <c r="Q33" s="478"/>
      <c r="R33" s="478"/>
      <c r="S33" s="478"/>
      <c r="T33" s="478"/>
      <c r="U33" s="478"/>
      <c r="V33" s="478"/>
      <c r="W33" s="478"/>
      <c r="X33" s="478"/>
      <c r="Y33" s="478"/>
      <c r="Z33" s="478"/>
      <c r="AA33" s="478"/>
      <c r="AB33" s="478"/>
      <c r="AC33" s="286"/>
      <c r="AD33" s="286"/>
      <c r="AE33" s="286"/>
      <c r="AF33" s="286"/>
      <c r="AG33" s="286"/>
      <c r="AH33" s="286"/>
      <c r="AI33" s="286"/>
      <c r="AJ33" s="286"/>
      <c r="AK33" s="286"/>
      <c r="AL33" s="231"/>
      <c r="AM33" s="231"/>
      <c r="AN33" s="231"/>
      <c r="AO33" s="231"/>
      <c r="AP33" s="231"/>
      <c r="AQ33" s="231"/>
      <c r="AR33" s="231"/>
      <c r="AS33" s="231"/>
      <c r="AT33" s="231"/>
      <c r="AU33" s="231"/>
    </row>
    <row r="34" spans="3:48" s="2" customFormat="1" ht="15" customHeight="1">
      <c r="C34" s="243"/>
      <c r="D34" s="478"/>
      <c r="E34" s="478"/>
      <c r="F34" s="478"/>
      <c r="G34" s="478"/>
      <c r="H34" s="478"/>
      <c r="I34" s="478"/>
      <c r="J34" s="478"/>
      <c r="K34" s="478"/>
      <c r="L34" s="478"/>
      <c r="M34" s="478"/>
      <c r="N34" s="478"/>
      <c r="O34" s="478"/>
      <c r="P34" s="478"/>
      <c r="Q34" s="478"/>
      <c r="R34" s="478"/>
      <c r="S34" s="478"/>
      <c r="T34" s="478"/>
      <c r="U34" s="478"/>
      <c r="V34" s="478"/>
      <c r="W34" s="478"/>
      <c r="X34" s="478"/>
      <c r="Y34" s="478"/>
      <c r="Z34" s="478"/>
      <c r="AA34" s="478"/>
      <c r="AB34" s="478"/>
      <c r="AC34" s="286"/>
      <c r="AD34" s="286"/>
      <c r="AE34" s="286"/>
      <c r="AF34" s="286"/>
      <c r="AG34" s="286"/>
      <c r="AH34" s="286"/>
      <c r="AI34" s="286"/>
      <c r="AJ34" s="286"/>
      <c r="AK34" s="286"/>
      <c r="AL34" s="231"/>
      <c r="AM34" s="231"/>
      <c r="AN34" s="231"/>
      <c r="AO34" s="231"/>
      <c r="AP34" s="231"/>
      <c r="AQ34" s="231"/>
      <c r="AR34" s="231"/>
      <c r="AS34" s="231"/>
      <c r="AT34" s="231"/>
      <c r="AU34" s="231"/>
    </row>
    <row r="35" spans="3:48" s="2" customFormat="1" ht="15" customHeight="1">
      <c r="C35" s="285"/>
      <c r="D35" s="285"/>
      <c r="E35" s="285"/>
      <c r="F35" s="285"/>
      <c r="G35" s="285"/>
      <c r="H35" s="285"/>
      <c r="I35" s="285"/>
      <c r="J35" s="285"/>
      <c r="K35" s="285"/>
      <c r="L35" s="285"/>
      <c r="M35" s="285"/>
      <c r="N35" s="285"/>
      <c r="O35" s="285"/>
      <c r="P35" s="285"/>
      <c r="Q35" s="285"/>
      <c r="R35" s="285"/>
      <c r="S35" s="285"/>
      <c r="T35" s="285"/>
      <c r="U35" s="285"/>
      <c r="V35" s="285"/>
      <c r="W35" s="285"/>
      <c r="X35" s="285"/>
      <c r="Y35" s="285"/>
      <c r="Z35" s="285"/>
      <c r="AA35" s="285"/>
      <c r="AB35" s="285"/>
      <c r="AC35" s="285"/>
      <c r="AD35" s="285"/>
      <c r="AE35" s="285"/>
      <c r="AF35" s="285"/>
      <c r="AG35" s="285"/>
      <c r="AH35" s="285"/>
      <c r="AI35" s="285"/>
      <c r="AJ35" s="285"/>
      <c r="AK35" s="285"/>
      <c r="AL35" s="231"/>
      <c r="AM35" s="231"/>
      <c r="AN35" s="231"/>
      <c r="AO35" s="231"/>
      <c r="AP35" s="231"/>
      <c r="AQ35" s="231"/>
      <c r="AR35" s="231"/>
      <c r="AS35" s="231"/>
      <c r="AT35" s="231"/>
      <c r="AU35" s="231"/>
    </row>
    <row r="36" spans="3:48" s="2" customFormat="1" ht="15" customHeight="1">
      <c r="C36" s="2" t="s">
        <v>282</v>
      </c>
      <c r="R36" s="285"/>
      <c r="S36" s="285"/>
      <c r="T36" s="285"/>
      <c r="U36" s="285"/>
      <c r="V36" s="285"/>
      <c r="W36" s="285"/>
      <c r="X36" s="285"/>
      <c r="Y36" s="285"/>
      <c r="Z36" s="285"/>
      <c r="AA36" s="285"/>
      <c r="AB36" s="285"/>
      <c r="AC36" s="285"/>
      <c r="AD36" s="285"/>
      <c r="AE36" s="285"/>
      <c r="AF36" s="285"/>
      <c r="AG36" s="285"/>
      <c r="AH36" s="285"/>
      <c r="AI36" s="285"/>
      <c r="AJ36" s="285"/>
      <c r="AK36" s="285"/>
      <c r="AL36" s="231"/>
      <c r="AM36" s="231"/>
      <c r="AN36" s="231"/>
      <c r="AO36" s="231"/>
      <c r="AP36" s="231"/>
      <c r="AQ36" s="231"/>
      <c r="AR36" s="231"/>
      <c r="AS36" s="231"/>
      <c r="AT36" s="231"/>
      <c r="AU36" s="231"/>
    </row>
    <row r="37" spans="3:48" s="2" customFormat="1" ht="15" customHeight="1">
      <c r="C37" s="243"/>
      <c r="D37" s="477"/>
      <c r="E37" s="478"/>
      <c r="F37" s="478"/>
      <c r="G37" s="478"/>
      <c r="H37" s="478"/>
      <c r="I37" s="478"/>
      <c r="J37" s="478"/>
      <c r="K37" s="478"/>
      <c r="L37" s="478"/>
      <c r="M37" s="478"/>
      <c r="N37" s="478"/>
      <c r="O37" s="478"/>
      <c r="P37" s="478"/>
      <c r="Q37" s="478"/>
      <c r="R37" s="478"/>
      <c r="S37" s="478"/>
      <c r="T37" s="478"/>
      <c r="U37" s="478"/>
      <c r="V37" s="478"/>
      <c r="W37" s="478"/>
      <c r="X37" s="478"/>
      <c r="Y37" s="478"/>
      <c r="Z37" s="478"/>
      <c r="AA37" s="478"/>
      <c r="AB37" s="478"/>
      <c r="AC37" s="286"/>
      <c r="AD37" s="286"/>
      <c r="AE37" s="286"/>
      <c r="AF37" s="286"/>
      <c r="AG37" s="286"/>
      <c r="AH37" s="286"/>
      <c r="AI37" s="286"/>
      <c r="AJ37" s="286"/>
      <c r="AK37" s="286"/>
      <c r="AL37" s="231"/>
      <c r="AM37" s="231"/>
      <c r="AN37" s="231"/>
      <c r="AO37" s="231"/>
      <c r="AP37" s="231"/>
      <c r="AQ37" s="231"/>
      <c r="AR37" s="231"/>
      <c r="AS37" s="231"/>
      <c r="AT37" s="231"/>
      <c r="AU37" s="231"/>
    </row>
    <row r="38" spans="3:48" s="2" customFormat="1" ht="15" customHeight="1">
      <c r="C38" s="243"/>
      <c r="D38" s="478"/>
      <c r="E38" s="478"/>
      <c r="F38" s="478"/>
      <c r="G38" s="478"/>
      <c r="H38" s="478"/>
      <c r="I38" s="478"/>
      <c r="J38" s="478"/>
      <c r="K38" s="478"/>
      <c r="L38" s="478"/>
      <c r="M38" s="478"/>
      <c r="N38" s="478"/>
      <c r="O38" s="478"/>
      <c r="P38" s="478"/>
      <c r="Q38" s="478"/>
      <c r="R38" s="478"/>
      <c r="S38" s="478"/>
      <c r="T38" s="478"/>
      <c r="U38" s="478"/>
      <c r="V38" s="478"/>
      <c r="W38" s="478"/>
      <c r="X38" s="478"/>
      <c r="Y38" s="478"/>
      <c r="Z38" s="478"/>
      <c r="AA38" s="478"/>
      <c r="AB38" s="478"/>
      <c r="AC38" s="286"/>
      <c r="AD38" s="286"/>
      <c r="AE38" s="286"/>
      <c r="AF38" s="286"/>
      <c r="AG38" s="286"/>
      <c r="AH38" s="286"/>
      <c r="AI38" s="286"/>
      <c r="AJ38" s="286"/>
      <c r="AK38" s="286"/>
      <c r="AL38" s="270"/>
      <c r="AM38" s="231"/>
      <c r="AN38" s="231"/>
      <c r="AO38" s="231"/>
      <c r="AP38" s="231"/>
      <c r="AQ38" s="231"/>
      <c r="AR38" s="231"/>
      <c r="AS38" s="231"/>
      <c r="AT38" s="231"/>
      <c r="AU38" s="231"/>
    </row>
    <row r="39" spans="3:48" s="227" customFormat="1" ht="15" customHeight="1">
      <c r="C39" s="243"/>
      <c r="D39" s="478"/>
      <c r="E39" s="478"/>
      <c r="F39" s="478"/>
      <c r="G39" s="478"/>
      <c r="H39" s="478"/>
      <c r="I39" s="478"/>
      <c r="J39" s="478"/>
      <c r="K39" s="478"/>
      <c r="L39" s="478"/>
      <c r="M39" s="478"/>
      <c r="N39" s="478"/>
      <c r="O39" s="478"/>
      <c r="P39" s="478"/>
      <c r="Q39" s="478"/>
      <c r="R39" s="478"/>
      <c r="S39" s="478"/>
      <c r="T39" s="478"/>
      <c r="U39" s="478"/>
      <c r="V39" s="478"/>
      <c r="W39" s="478"/>
      <c r="X39" s="478"/>
      <c r="Y39" s="478"/>
      <c r="Z39" s="478"/>
      <c r="AA39" s="478"/>
      <c r="AB39" s="478"/>
      <c r="AC39" s="286"/>
      <c r="AD39" s="286"/>
      <c r="AE39" s="286"/>
      <c r="AF39" s="286"/>
      <c r="AG39" s="286"/>
      <c r="AH39" s="286"/>
      <c r="AI39" s="286"/>
      <c r="AJ39" s="286"/>
      <c r="AK39" s="286"/>
      <c r="AL39" s="272"/>
      <c r="AM39" s="224"/>
      <c r="AN39" s="224"/>
      <c r="AO39" s="224"/>
      <c r="AP39" s="224"/>
      <c r="AQ39" s="224"/>
      <c r="AR39" s="224"/>
      <c r="AS39" s="224"/>
      <c r="AT39" s="224"/>
      <c r="AU39" s="224"/>
    </row>
    <row r="40" spans="3:48" s="227" customFormat="1" ht="15" customHeight="1">
      <c r="C40" s="243"/>
      <c r="D40" s="478"/>
      <c r="E40" s="478"/>
      <c r="F40" s="478"/>
      <c r="G40" s="478"/>
      <c r="H40" s="478"/>
      <c r="I40" s="478"/>
      <c r="J40" s="478"/>
      <c r="K40" s="478"/>
      <c r="L40" s="478"/>
      <c r="M40" s="478"/>
      <c r="N40" s="478"/>
      <c r="O40" s="478"/>
      <c r="P40" s="478"/>
      <c r="Q40" s="478"/>
      <c r="R40" s="478"/>
      <c r="S40" s="478"/>
      <c r="T40" s="478"/>
      <c r="U40" s="478"/>
      <c r="V40" s="478"/>
      <c r="W40" s="478"/>
      <c r="X40" s="478"/>
      <c r="Y40" s="478"/>
      <c r="Z40" s="478"/>
      <c r="AA40" s="478"/>
      <c r="AB40" s="478"/>
      <c r="AC40" s="286"/>
      <c r="AD40" s="286"/>
      <c r="AE40" s="286"/>
      <c r="AF40" s="286"/>
      <c r="AG40" s="286"/>
      <c r="AH40" s="286"/>
      <c r="AI40" s="286"/>
      <c r="AJ40" s="286"/>
      <c r="AK40" s="286"/>
      <c r="AL40" s="274"/>
      <c r="AM40" s="224"/>
      <c r="AN40" s="224"/>
      <c r="AO40" s="224"/>
      <c r="AP40" s="224"/>
      <c r="AQ40" s="224"/>
      <c r="AR40" s="224"/>
      <c r="AS40" s="224"/>
      <c r="AT40" s="224"/>
      <c r="AU40" s="224"/>
    </row>
    <row r="41" spans="3:48" s="227" customFormat="1" ht="15" customHeight="1">
      <c r="C41" s="285"/>
      <c r="D41" s="285"/>
      <c r="E41" s="285"/>
      <c r="F41" s="285"/>
      <c r="G41" s="285"/>
      <c r="H41" s="285"/>
      <c r="I41" s="285"/>
      <c r="J41" s="285"/>
      <c r="K41" s="285"/>
      <c r="L41" s="285"/>
      <c r="M41" s="285"/>
      <c r="N41" s="285"/>
      <c r="O41" s="285"/>
      <c r="P41" s="285"/>
      <c r="Q41" s="285"/>
      <c r="R41" s="285"/>
      <c r="S41" s="285"/>
      <c r="T41" s="285"/>
      <c r="U41" s="285"/>
      <c r="V41" s="285"/>
      <c r="W41" s="285"/>
      <c r="X41" s="285"/>
      <c r="Y41" s="285"/>
      <c r="Z41" s="285"/>
      <c r="AA41" s="285"/>
      <c r="AB41" s="285"/>
      <c r="AC41" s="285"/>
      <c r="AD41" s="285"/>
      <c r="AE41" s="285"/>
      <c r="AF41" s="285"/>
      <c r="AG41" s="285"/>
      <c r="AH41" s="285"/>
      <c r="AI41" s="285"/>
      <c r="AJ41" s="285"/>
      <c r="AK41" s="285"/>
      <c r="AL41" s="273"/>
      <c r="AM41" s="224"/>
      <c r="AN41" s="224"/>
      <c r="AO41" s="224"/>
      <c r="AP41" s="224"/>
      <c r="AQ41" s="224"/>
      <c r="AR41" s="224"/>
      <c r="AS41" s="224"/>
      <c r="AT41" s="224"/>
      <c r="AU41" s="224"/>
    </row>
    <row r="42" spans="3:48" s="227" customFormat="1" ht="15" customHeight="1">
      <c r="C42" s="305" t="s">
        <v>246</v>
      </c>
      <c r="D42" s="305"/>
      <c r="E42" s="305"/>
      <c r="F42" s="305"/>
      <c r="G42" s="305"/>
      <c r="H42" s="285"/>
      <c r="I42" s="285"/>
      <c r="J42" s="285"/>
      <c r="K42" s="285"/>
      <c r="L42" s="285"/>
      <c r="M42" s="285"/>
      <c r="N42" s="285"/>
      <c r="O42" s="285"/>
      <c r="P42" s="285"/>
      <c r="Q42" s="285"/>
      <c r="R42" s="285"/>
      <c r="S42" s="285"/>
      <c r="T42" s="285"/>
      <c r="U42" s="285"/>
      <c r="V42" s="285"/>
      <c r="W42" s="285"/>
      <c r="X42" s="285"/>
      <c r="Y42" s="285"/>
      <c r="Z42" s="285"/>
      <c r="AA42" s="285"/>
      <c r="AB42" s="285"/>
      <c r="AC42" s="287"/>
      <c r="AD42" s="287"/>
      <c r="AE42" s="287"/>
      <c r="AF42" s="287"/>
      <c r="AG42" s="287"/>
      <c r="AH42" s="287"/>
      <c r="AI42" s="287"/>
      <c r="AJ42" s="287"/>
      <c r="AK42" s="285"/>
      <c r="AL42" s="273"/>
      <c r="AM42" s="224"/>
      <c r="AN42" s="224"/>
      <c r="AO42" s="224"/>
      <c r="AP42" s="224"/>
      <c r="AQ42" s="224"/>
      <c r="AR42" s="224"/>
      <c r="AS42" s="224"/>
      <c r="AT42" s="224"/>
      <c r="AU42" s="224"/>
    </row>
    <row r="43" spans="3:48" s="227" customFormat="1" ht="15" customHeight="1">
      <c r="C43" s="305" t="s">
        <v>291</v>
      </c>
      <c r="D43" s="320"/>
      <c r="E43" s="320"/>
      <c r="F43" s="320"/>
      <c r="G43" s="320"/>
      <c r="H43" s="320"/>
      <c r="J43" s="320"/>
      <c r="K43" s="320"/>
      <c r="M43" s="320"/>
      <c r="N43" s="320"/>
      <c r="O43" s="320"/>
      <c r="P43" s="305"/>
      <c r="Q43" s="320"/>
      <c r="R43" s="320"/>
      <c r="S43" s="320"/>
      <c r="T43" s="320"/>
      <c r="U43" s="320"/>
      <c r="V43" s="320"/>
      <c r="W43" s="320"/>
      <c r="X43" s="320"/>
      <c r="Z43" s="320"/>
      <c r="AA43" s="320"/>
      <c r="AB43" s="320"/>
      <c r="AC43" s="288"/>
      <c r="AD43" s="288"/>
      <c r="AE43" s="288"/>
      <c r="AF43" s="288"/>
      <c r="AG43" s="288"/>
      <c r="AH43" s="288"/>
      <c r="AI43" s="288"/>
      <c r="AJ43" s="288"/>
      <c r="AK43" s="243"/>
      <c r="AL43" s="273"/>
      <c r="AM43" s="224"/>
      <c r="AN43" s="224"/>
      <c r="AO43" s="224"/>
      <c r="AP43" s="224"/>
      <c r="AQ43" s="224"/>
      <c r="AR43" s="224"/>
      <c r="AS43" s="224"/>
      <c r="AT43" s="224"/>
      <c r="AU43" s="224"/>
    </row>
    <row r="44" spans="3:48" s="227" customFormat="1" ht="15" customHeight="1">
      <c r="C44" s="305" t="s">
        <v>292</v>
      </c>
      <c r="D44" s="320"/>
      <c r="E44" s="320"/>
      <c r="F44" s="320"/>
      <c r="G44" s="320"/>
      <c r="H44" s="320"/>
      <c r="J44" s="320"/>
      <c r="K44" s="320"/>
      <c r="M44" s="320"/>
      <c r="N44" s="320"/>
      <c r="O44" s="320"/>
      <c r="P44" s="305"/>
      <c r="Q44" s="320"/>
      <c r="R44" s="320"/>
      <c r="S44" s="320"/>
      <c r="T44" s="320"/>
      <c r="U44" s="320"/>
      <c r="V44" s="320"/>
      <c r="W44" s="320"/>
      <c r="X44" s="320"/>
      <c r="Z44" s="320"/>
      <c r="AA44" s="320"/>
      <c r="AB44" s="320"/>
      <c r="AC44" s="288"/>
      <c r="AD44" s="288"/>
      <c r="AE44" s="288"/>
      <c r="AF44" s="288"/>
      <c r="AG44" s="288"/>
      <c r="AH44" s="288"/>
      <c r="AI44" s="289"/>
      <c r="AJ44" s="287"/>
      <c r="AK44" s="285"/>
      <c r="AL44" s="273"/>
      <c r="AM44" s="224"/>
      <c r="AN44" s="224"/>
      <c r="AO44" s="224"/>
      <c r="AP44" s="224"/>
      <c r="AQ44" s="224"/>
      <c r="AR44" s="224"/>
      <c r="AS44" s="224"/>
      <c r="AT44" s="224"/>
      <c r="AU44" s="224"/>
    </row>
    <row r="45" spans="3:48" s="227" customFormat="1" ht="15" customHeight="1">
      <c r="C45" s="305" t="s">
        <v>247</v>
      </c>
      <c r="D45" s="320"/>
      <c r="E45" s="320"/>
      <c r="F45" s="320"/>
      <c r="G45" s="320"/>
      <c r="H45" s="320"/>
      <c r="J45" s="320"/>
      <c r="K45" s="320"/>
      <c r="M45" s="320"/>
      <c r="N45" s="320"/>
      <c r="O45" s="320"/>
      <c r="P45" s="305"/>
      <c r="Q45" s="320"/>
      <c r="R45" s="320"/>
      <c r="S45" s="320"/>
      <c r="T45" s="320"/>
      <c r="U45" s="320"/>
      <c r="V45" s="320"/>
      <c r="W45" s="320"/>
      <c r="X45" s="320"/>
      <c r="Y45" s="320"/>
      <c r="Z45" s="320"/>
      <c r="AA45" s="320"/>
      <c r="AB45" s="320"/>
      <c r="AC45" s="288"/>
      <c r="AD45" s="288"/>
      <c r="AE45" s="288"/>
      <c r="AF45" s="288"/>
      <c r="AG45" s="288"/>
      <c r="AH45" s="288"/>
      <c r="AI45" s="289"/>
      <c r="AJ45" s="287"/>
      <c r="AK45" s="285"/>
      <c r="AL45" s="273"/>
      <c r="AM45" s="224"/>
      <c r="AN45" s="224"/>
      <c r="AO45" s="224"/>
      <c r="AP45" s="224"/>
      <c r="AQ45" s="224"/>
      <c r="AR45" s="224"/>
      <c r="AS45" s="224"/>
      <c r="AT45" s="224"/>
    </row>
    <row r="46" spans="3:48" s="227" customFormat="1" ht="15" customHeight="1">
      <c r="C46" s="305" t="s">
        <v>248</v>
      </c>
      <c r="D46" s="320"/>
      <c r="E46" s="320"/>
      <c r="F46" s="320"/>
      <c r="G46" s="320"/>
      <c r="H46" s="320"/>
      <c r="J46" s="320"/>
      <c r="K46" s="320"/>
      <c r="M46" s="320"/>
      <c r="N46" s="320"/>
      <c r="O46" s="320"/>
      <c r="P46" s="305"/>
      <c r="Q46" s="320"/>
      <c r="R46" s="320"/>
      <c r="S46" s="320"/>
      <c r="T46" s="320"/>
      <c r="U46" s="320"/>
      <c r="V46" s="320"/>
      <c r="W46" s="320"/>
      <c r="X46" s="320"/>
      <c r="Y46" s="320"/>
      <c r="Z46" s="320"/>
      <c r="AA46" s="320"/>
      <c r="AB46" s="320"/>
      <c r="AC46" s="288"/>
      <c r="AD46" s="288"/>
      <c r="AE46" s="288"/>
      <c r="AF46" s="288"/>
      <c r="AG46" s="288"/>
      <c r="AH46" s="288"/>
      <c r="AI46" s="289"/>
      <c r="AJ46" s="287"/>
      <c r="AK46" s="285"/>
      <c r="AL46" s="273"/>
      <c r="AM46" s="224"/>
      <c r="AN46" s="224"/>
      <c r="AO46" s="224"/>
      <c r="AP46" s="224"/>
      <c r="AQ46" s="224"/>
      <c r="AR46" s="224"/>
      <c r="AS46" s="224"/>
      <c r="AT46" s="224"/>
    </row>
    <row r="47" spans="3:48" s="227" customFormat="1" ht="15" customHeight="1">
      <c r="C47" s="305" t="s">
        <v>340</v>
      </c>
      <c r="D47" s="321"/>
      <c r="E47" s="321"/>
      <c r="F47" s="321"/>
      <c r="G47" s="321"/>
      <c r="H47" s="321"/>
      <c r="I47" s="321"/>
      <c r="P47" s="322"/>
      <c r="Q47" s="323"/>
      <c r="R47" s="323"/>
      <c r="S47" s="324"/>
      <c r="T47" s="324"/>
      <c r="U47" s="324"/>
      <c r="V47" s="325"/>
      <c r="W47" s="326"/>
      <c r="X47" s="145"/>
      <c r="Y47" s="278"/>
      <c r="Z47" s="278"/>
      <c r="AA47" s="278"/>
      <c r="AB47" s="278"/>
      <c r="AC47" s="290"/>
      <c r="AD47" s="290"/>
      <c r="AE47" s="290"/>
      <c r="AF47" s="290"/>
      <c r="AG47" s="290"/>
      <c r="AH47" s="290"/>
      <c r="AI47" s="290"/>
      <c r="AJ47" s="290"/>
      <c r="AK47" s="224"/>
      <c r="AL47" s="224"/>
      <c r="AM47" s="224"/>
      <c r="AN47" s="224"/>
      <c r="AO47" s="224"/>
      <c r="AP47" s="224"/>
    </row>
    <row r="48" spans="3:48" s="227" customFormat="1" ht="15" customHeight="1">
      <c r="AF48" s="224"/>
      <c r="AG48" s="224"/>
      <c r="AH48" s="224"/>
      <c r="AI48" s="224"/>
      <c r="AJ48" s="224"/>
      <c r="AK48" s="224"/>
      <c r="AL48" s="224"/>
      <c r="AM48" s="224"/>
      <c r="AN48" s="224"/>
      <c r="AO48" s="224"/>
      <c r="AP48" s="224"/>
      <c r="AQ48" s="224"/>
      <c r="AR48" s="224"/>
      <c r="AS48" s="224"/>
      <c r="AT48" s="224"/>
      <c r="AU48" s="224"/>
      <c r="AV48" s="224"/>
    </row>
    <row r="49" spans="3:48" s="227" customFormat="1" ht="15" customHeight="1">
      <c r="AF49" s="224"/>
      <c r="AG49" s="224"/>
      <c r="AH49" s="224"/>
      <c r="AI49" s="224"/>
      <c r="AJ49" s="224"/>
      <c r="AK49" s="224"/>
      <c r="AL49" s="224"/>
      <c r="AM49" s="224"/>
      <c r="AN49" s="224"/>
      <c r="AO49" s="224"/>
      <c r="AP49" s="224"/>
      <c r="AQ49" s="224"/>
      <c r="AR49" s="224"/>
      <c r="AS49" s="224"/>
      <c r="AT49" s="224"/>
      <c r="AU49" s="224"/>
      <c r="AV49" s="224"/>
    </row>
    <row r="50" spans="3:48" s="227" customFormat="1" ht="15" customHeight="1">
      <c r="AF50" s="224"/>
      <c r="AG50" s="224"/>
      <c r="AH50" s="224"/>
      <c r="AI50" s="224"/>
      <c r="AJ50" s="224"/>
      <c r="AK50" s="224"/>
      <c r="AL50" s="224"/>
      <c r="AM50" s="224"/>
      <c r="AN50" s="224"/>
      <c r="AO50" s="224"/>
      <c r="AP50" s="224"/>
      <c r="AQ50" s="224"/>
      <c r="AR50" s="224"/>
      <c r="AS50" s="224"/>
      <c r="AT50" s="224"/>
      <c r="AU50" s="224"/>
      <c r="AV50" s="224"/>
    </row>
    <row r="51" spans="3:48" s="227" customFormat="1" ht="15" customHeight="1">
      <c r="AF51" s="224"/>
      <c r="AG51" s="224"/>
      <c r="AH51" s="224"/>
      <c r="AI51" s="224"/>
      <c r="AJ51" s="224"/>
      <c r="AK51" s="224"/>
      <c r="AL51" s="224"/>
      <c r="AM51" s="224"/>
      <c r="AN51" s="224"/>
      <c r="AO51" s="224"/>
      <c r="AP51" s="224"/>
      <c r="AQ51" s="224"/>
      <c r="AR51" s="224"/>
      <c r="AS51" s="224"/>
      <c r="AT51" s="224"/>
      <c r="AU51" s="224"/>
      <c r="AV51" s="224"/>
    </row>
    <row r="52" spans="3:48" s="227" customFormat="1" ht="15" customHeight="1">
      <c r="AF52" s="224"/>
      <c r="AG52" s="224"/>
      <c r="AH52" s="224"/>
      <c r="AI52" s="224"/>
      <c r="AJ52" s="224"/>
      <c r="AK52" s="224"/>
      <c r="AL52" s="224"/>
      <c r="AM52" s="224"/>
      <c r="AN52" s="224"/>
      <c r="AO52" s="224"/>
      <c r="AP52" s="224"/>
      <c r="AQ52" s="224"/>
      <c r="AR52" s="224"/>
      <c r="AS52" s="224"/>
      <c r="AT52" s="224"/>
      <c r="AU52" s="224"/>
      <c r="AV52" s="224"/>
    </row>
    <row r="53" spans="3:48" s="227" customFormat="1" ht="15" customHeight="1">
      <c r="AF53" s="224"/>
      <c r="AG53" s="224"/>
      <c r="AH53" s="224"/>
      <c r="AI53" s="224"/>
      <c r="AJ53" s="224"/>
      <c r="AK53" s="224"/>
      <c r="AL53" s="224"/>
      <c r="AM53" s="224"/>
      <c r="AN53" s="224"/>
      <c r="AO53" s="224"/>
      <c r="AP53" s="224"/>
      <c r="AQ53" s="224"/>
      <c r="AR53" s="224"/>
      <c r="AS53" s="224"/>
      <c r="AT53" s="224"/>
      <c r="AU53" s="224"/>
      <c r="AV53" s="224"/>
    </row>
    <row r="54" spans="3:48" s="227" customFormat="1" ht="15" customHeight="1">
      <c r="AF54" s="224"/>
      <c r="AG54" s="224"/>
      <c r="AH54" s="224"/>
      <c r="AI54" s="224"/>
      <c r="AJ54" s="224"/>
      <c r="AK54" s="224"/>
      <c r="AL54" s="224"/>
      <c r="AM54" s="224"/>
      <c r="AN54" s="224"/>
      <c r="AO54" s="224"/>
      <c r="AP54" s="224"/>
      <c r="AQ54" s="224"/>
      <c r="AR54" s="224"/>
      <c r="AS54" s="224"/>
      <c r="AT54" s="224"/>
      <c r="AU54" s="224"/>
      <c r="AV54" s="224"/>
    </row>
    <row r="55" spans="3:48" s="227" customFormat="1" ht="15" customHeight="1">
      <c r="AF55" s="224"/>
      <c r="AG55" s="224"/>
      <c r="AH55" s="224"/>
      <c r="AI55" s="224"/>
      <c r="AJ55" s="224"/>
      <c r="AK55" s="224"/>
      <c r="AL55" s="224"/>
      <c r="AM55" s="224"/>
      <c r="AN55" s="224"/>
      <c r="AO55" s="224"/>
      <c r="AP55" s="224"/>
      <c r="AQ55" s="224"/>
      <c r="AR55" s="224"/>
      <c r="AS55" s="224"/>
      <c r="AT55" s="224"/>
      <c r="AU55" s="224"/>
      <c r="AV55" s="224"/>
    </row>
    <row r="56" spans="3:48" s="227" customFormat="1" ht="15" customHeight="1">
      <c r="C56" s="226"/>
      <c r="D56" s="226"/>
      <c r="E56" s="226"/>
      <c r="F56" s="226"/>
      <c r="G56" s="226"/>
      <c r="H56" s="226"/>
      <c r="I56" s="226"/>
      <c r="J56" s="226"/>
      <c r="K56" s="226"/>
      <c r="L56" s="226"/>
      <c r="M56" s="226"/>
      <c r="N56" s="226"/>
      <c r="O56" s="226"/>
      <c r="P56" s="226"/>
      <c r="Q56" s="226"/>
      <c r="R56" s="226"/>
      <c r="S56" s="226"/>
      <c r="T56" s="226"/>
      <c r="U56" s="226"/>
      <c r="V56" s="226"/>
      <c r="W56" s="226"/>
      <c r="X56" s="226"/>
      <c r="AF56" s="224"/>
      <c r="AG56" s="224"/>
      <c r="AH56" s="224"/>
      <c r="AI56" s="224"/>
      <c r="AJ56" s="224"/>
      <c r="AK56" s="224"/>
      <c r="AL56" s="224"/>
      <c r="AM56" s="224"/>
      <c r="AN56" s="224"/>
      <c r="AO56" s="224"/>
      <c r="AP56" s="224"/>
      <c r="AQ56" s="224"/>
      <c r="AR56" s="224"/>
      <c r="AS56" s="224"/>
      <c r="AT56" s="224"/>
      <c r="AU56" s="224"/>
      <c r="AV56" s="224"/>
    </row>
    <row r="57" spans="3:48" s="227" customFormat="1" ht="15" customHeight="1">
      <c r="C57" s="226"/>
      <c r="D57" s="226"/>
      <c r="E57" s="226"/>
      <c r="F57" s="226"/>
      <c r="G57" s="226"/>
      <c r="H57" s="226"/>
      <c r="I57" s="226"/>
      <c r="J57" s="226"/>
      <c r="K57" s="226"/>
      <c r="L57" s="226"/>
      <c r="M57" s="226"/>
      <c r="N57" s="226"/>
      <c r="O57" s="226"/>
      <c r="P57" s="226"/>
      <c r="Q57" s="226"/>
      <c r="R57" s="226"/>
      <c r="S57" s="226"/>
      <c r="T57" s="226"/>
      <c r="U57" s="226"/>
      <c r="V57" s="226"/>
      <c r="W57" s="226"/>
      <c r="X57" s="226"/>
      <c r="Y57" s="226"/>
      <c r="Z57" s="226"/>
      <c r="AA57" s="226"/>
      <c r="AB57" s="226"/>
      <c r="AF57" s="224"/>
      <c r="AG57" s="224"/>
      <c r="AH57" s="224"/>
      <c r="AI57" s="224"/>
      <c r="AJ57" s="224"/>
      <c r="AK57" s="224"/>
      <c r="AL57" s="224"/>
      <c r="AM57" s="224"/>
      <c r="AN57" s="224"/>
      <c r="AO57" s="224"/>
      <c r="AP57" s="224"/>
      <c r="AQ57" s="224"/>
      <c r="AR57" s="224"/>
      <c r="AS57" s="224"/>
      <c r="AT57" s="224"/>
      <c r="AU57" s="224"/>
      <c r="AV57" s="224"/>
    </row>
    <row r="58" spans="3:48" s="227" customFormat="1" ht="15" customHeight="1">
      <c r="C58" s="226"/>
      <c r="D58" s="226"/>
      <c r="E58" s="226"/>
      <c r="F58" s="226"/>
      <c r="G58" s="226"/>
      <c r="H58" s="226"/>
      <c r="I58" s="226"/>
      <c r="J58" s="226"/>
      <c r="K58" s="226"/>
      <c r="L58" s="226"/>
      <c r="M58" s="226"/>
      <c r="N58" s="226"/>
      <c r="O58" s="226"/>
      <c r="P58" s="226"/>
      <c r="Q58" s="226"/>
      <c r="R58" s="226"/>
      <c r="S58" s="226"/>
      <c r="T58" s="226"/>
      <c r="U58" s="226"/>
      <c r="V58" s="226"/>
      <c r="W58" s="226"/>
      <c r="X58" s="226"/>
      <c r="Y58" s="226"/>
      <c r="Z58" s="226"/>
      <c r="AA58" s="226"/>
      <c r="AB58" s="226"/>
      <c r="AF58" s="224"/>
      <c r="AG58" s="224"/>
      <c r="AH58" s="224"/>
      <c r="AI58" s="224"/>
      <c r="AJ58" s="224"/>
      <c r="AK58" s="224"/>
      <c r="AL58" s="224"/>
      <c r="AM58" s="224"/>
      <c r="AN58" s="224"/>
      <c r="AO58" s="224"/>
      <c r="AP58" s="224"/>
      <c r="AQ58" s="224"/>
      <c r="AR58" s="224"/>
      <c r="AS58" s="224"/>
      <c r="AT58" s="224"/>
      <c r="AU58" s="224"/>
      <c r="AV58" s="224"/>
    </row>
  </sheetData>
  <sheetProtection sheet="1" objects="1" scenarios="1"/>
  <protectedRanges>
    <protectedRange sqref="J44 H41:H42 H43" name="範囲1_2"/>
    <protectedRange sqref="L29" name="範囲1_1_1"/>
    <protectedRange sqref="H47" name="範囲1_3_1"/>
    <protectedRange sqref="H45:H46" name="範囲1_3_2"/>
  </protectedRanges>
  <mergeCells count="18">
    <mergeCell ref="AJ18:BK19"/>
    <mergeCell ref="C21:D21"/>
    <mergeCell ref="C22:AD22"/>
    <mergeCell ref="T13:V13"/>
    <mergeCell ref="W13:AD13"/>
    <mergeCell ref="T15:V15"/>
    <mergeCell ref="W15:AD16"/>
    <mergeCell ref="T18:V18"/>
    <mergeCell ref="W18:AD19"/>
    <mergeCell ref="O21:P21"/>
    <mergeCell ref="D31:AB34"/>
    <mergeCell ref="D37:AB40"/>
    <mergeCell ref="B7:K7"/>
    <mergeCell ref="T8:V8"/>
    <mergeCell ref="W8:AD8"/>
    <mergeCell ref="T10:V10"/>
    <mergeCell ref="W10:AD11"/>
    <mergeCell ref="T12:V12"/>
  </mergeCells>
  <phoneticPr fontId="5"/>
  <conditionalFormatting sqref="V47:W47 S47">
    <cfRule type="expression" dxfId="5" priority="1">
      <formula>#REF!=FALSE</formula>
    </cfRule>
  </conditionalFormatting>
  <dataValidations count="3">
    <dataValidation type="list" allowBlank="1" showInputMessage="1" showErrorMessage="1" sqref="H42:I42" xr:uid="{059D46FD-CEEC-4638-8715-729AC646B608}">
      <formula1>" ,○"</formula1>
    </dataValidation>
    <dataValidation type="list" allowBlank="1" showInputMessage="1" showErrorMessage="1" sqref="H41:I41" xr:uid="{90649E51-2B68-4B7D-BB71-773C608BC5F6}">
      <formula1>"   ,○"</formula1>
    </dataValidation>
    <dataValidation type="list" allowBlank="1" showInputMessage="1" showErrorMessage="1" sqref="H43:H46 P43:P45" xr:uid="{DAD4AD4A-8C18-4B3E-A17F-15F9BEB7D864}">
      <formula1>"○"</formula1>
    </dataValidation>
  </dataValidations>
  <printOptions horizontalCentered="1"/>
  <pageMargins left="0.25" right="0.25" top="0.75" bottom="0.75" header="0.3" footer="0.3"/>
  <pageSetup paperSize="9" scale="80" orientation="portrait" blackAndWhite="1" r:id="rId1"/>
  <headerFooter alignWithMargins="0"/>
  <colBreaks count="1" manualBreakCount="1">
    <brk id="31" max="47" man="1"/>
  </col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D0F8A0-9DDC-4B03-89F8-9DA92F191DA4}">
  <sheetPr>
    <tabColor rgb="FF0070C0"/>
  </sheetPr>
  <dimension ref="A1:AC103"/>
  <sheetViews>
    <sheetView view="pageBreakPreview" zoomScale="70" zoomScaleNormal="85" zoomScaleSheetLayoutView="70" workbookViewId="0">
      <selection activeCell="S17" sqref="S17"/>
    </sheetView>
  </sheetViews>
  <sheetFormatPr defaultColWidth="9" defaultRowHeight="13"/>
  <cols>
    <col min="1" max="1" width="3.6328125" style="68" customWidth="1"/>
    <col min="2" max="4" width="9.36328125" style="68" customWidth="1"/>
    <col min="5" max="5" width="8.81640625" style="68" customWidth="1"/>
    <col min="6" max="9" width="8.90625" style="68" bestFit="1" customWidth="1"/>
    <col min="10" max="10" width="3.6328125" style="68" customWidth="1"/>
    <col min="11" max="13" width="8.90625" style="68" bestFit="1" customWidth="1"/>
    <col min="14" max="14" width="8.90625" style="68" customWidth="1"/>
    <col min="15" max="16" width="8.90625" style="68" bestFit="1" customWidth="1"/>
    <col min="17" max="17" width="10.36328125" style="68" bestFit="1" customWidth="1"/>
    <col min="18" max="19" width="10.36328125" style="68" customWidth="1"/>
    <col min="20" max="22" width="9" style="68"/>
    <col min="23" max="23" width="10.6328125" style="68" customWidth="1"/>
    <col min="24" max="16384" width="9" style="68"/>
  </cols>
  <sheetData>
    <row r="1" spans="1:23" ht="15" customHeight="1">
      <c r="A1" s="359" t="s">
        <v>276</v>
      </c>
    </row>
    <row r="2" spans="1:23" ht="24.5" customHeight="1">
      <c r="A2" s="743" t="s">
        <v>313</v>
      </c>
      <c r="B2" s="743"/>
      <c r="C2" s="743"/>
      <c r="D2" s="743"/>
      <c r="E2" s="743"/>
      <c r="F2" s="743"/>
      <c r="G2" s="743"/>
      <c r="H2" s="743"/>
      <c r="I2" s="743"/>
      <c r="J2" s="743"/>
      <c r="K2" s="414"/>
      <c r="L2" s="414"/>
      <c r="M2" s="414"/>
      <c r="N2" s="414"/>
      <c r="O2" s="414"/>
      <c r="P2" s="414"/>
      <c r="Q2" s="414"/>
      <c r="R2" s="114"/>
      <c r="S2" s="114"/>
    </row>
    <row r="3" spans="1:23" ht="18" customHeight="1">
      <c r="B3" s="69"/>
      <c r="F3" s="750"/>
      <c r="G3" s="750"/>
      <c r="H3" s="750"/>
      <c r="I3" s="750"/>
      <c r="J3" s="750"/>
    </row>
    <row r="4" spans="1:23" ht="18" customHeight="1">
      <c r="B4" s="69"/>
      <c r="E4" s="444" t="s">
        <v>194</v>
      </c>
      <c r="F4" s="755" t="str">
        <f>'【記載例】変更申請書（区内）'!W13</f>
        <v>〇〇保育園</v>
      </c>
      <c r="G4" s="755"/>
      <c r="H4" s="755"/>
      <c r="I4" s="755"/>
      <c r="J4" s="755"/>
      <c r="P4" s="111"/>
      <c r="Q4" s="111"/>
    </row>
    <row r="5" spans="1:23" ht="18" customHeight="1">
      <c r="B5" s="71"/>
      <c r="C5" s="110"/>
      <c r="D5" s="110"/>
      <c r="E5" s="110"/>
      <c r="F5" s="110"/>
      <c r="G5" s="71"/>
      <c r="H5" s="443"/>
      <c r="I5" s="443"/>
      <c r="J5" s="443"/>
      <c r="K5" s="443"/>
      <c r="L5" s="443"/>
      <c r="M5" s="443"/>
      <c r="N5" s="443"/>
      <c r="O5" s="70"/>
      <c r="P5" s="70"/>
      <c r="Q5" s="70"/>
      <c r="R5" s="70"/>
      <c r="S5" s="70"/>
    </row>
    <row r="6" spans="1:23" ht="18" customHeight="1">
      <c r="B6" s="426" t="s">
        <v>341</v>
      </c>
      <c r="C6" s="215"/>
      <c r="D6" s="215"/>
      <c r="E6" s="216"/>
      <c r="F6" s="216"/>
      <c r="G6" s="216"/>
      <c r="H6" s="217"/>
      <c r="I6" s="443"/>
      <c r="J6" s="443"/>
      <c r="K6" s="393"/>
      <c r="L6" s="394"/>
      <c r="M6" s="394"/>
      <c r="N6" s="394"/>
      <c r="O6" s="394"/>
      <c r="P6" s="70"/>
      <c r="Q6" s="70"/>
      <c r="R6" s="70"/>
      <c r="S6" s="70"/>
    </row>
    <row r="7" spans="1:23" ht="18" customHeight="1">
      <c r="B7" s="753" t="s">
        <v>1</v>
      </c>
      <c r="C7" s="752" t="s">
        <v>151</v>
      </c>
      <c r="D7" s="752"/>
      <c r="E7" s="752"/>
      <c r="F7" s="752"/>
      <c r="G7" s="752"/>
      <c r="H7" s="752"/>
      <c r="I7" s="752"/>
      <c r="J7" s="70"/>
      <c r="K7" s="394"/>
      <c r="L7" s="394"/>
      <c r="M7" s="394"/>
      <c r="N7" s="394"/>
      <c r="O7" s="394"/>
      <c r="P7" s="70"/>
      <c r="Q7" s="70"/>
      <c r="R7" s="70"/>
      <c r="S7" s="70"/>
    </row>
    <row r="8" spans="1:23" ht="18" customHeight="1">
      <c r="B8" s="754"/>
      <c r="C8" s="434" t="s">
        <v>152</v>
      </c>
      <c r="D8" s="434" t="s">
        <v>153</v>
      </c>
      <c r="E8" s="434" t="s">
        <v>154</v>
      </c>
      <c r="F8" s="434" t="s">
        <v>155</v>
      </c>
      <c r="G8" s="434" t="s">
        <v>156</v>
      </c>
      <c r="H8" s="434" t="s">
        <v>157</v>
      </c>
      <c r="I8" s="434" t="s">
        <v>158</v>
      </c>
      <c r="J8" s="70"/>
      <c r="K8" s="447" t="s">
        <v>286</v>
      </c>
      <c r="L8" s="448" t="s">
        <v>40</v>
      </c>
      <c r="M8" s="396"/>
      <c r="N8" s="397"/>
      <c r="O8" s="398"/>
      <c r="P8" s="70"/>
      <c r="Q8" s="70"/>
      <c r="R8" s="70"/>
      <c r="S8" s="70"/>
    </row>
    <row r="9" spans="1:23" ht="18" customHeight="1">
      <c r="B9" s="753" t="s">
        <v>159</v>
      </c>
      <c r="C9" s="748">
        <v>1</v>
      </c>
      <c r="D9" s="748">
        <v>2</v>
      </c>
      <c r="E9" s="748"/>
      <c r="F9" s="748">
        <v>1</v>
      </c>
      <c r="G9" s="748">
        <v>1</v>
      </c>
      <c r="H9" s="748"/>
      <c r="I9" s="746">
        <f>SUM(C9:H10)</f>
        <v>5</v>
      </c>
      <c r="J9" s="70"/>
      <c r="K9" s="449">
        <f>SUM(D9:E10)</f>
        <v>2</v>
      </c>
      <c r="L9" s="450">
        <f>SUM(G9:H10)</f>
        <v>1</v>
      </c>
      <c r="M9" s="399"/>
      <c r="N9" s="400"/>
      <c r="O9" s="396"/>
      <c r="P9" s="70"/>
      <c r="Q9" s="70"/>
      <c r="R9" s="70"/>
      <c r="S9" s="70"/>
      <c r="T9" s="70"/>
      <c r="U9" s="70"/>
      <c r="V9" s="70"/>
      <c r="W9" s="70"/>
    </row>
    <row r="10" spans="1:23" ht="18" customHeight="1">
      <c r="B10" s="754"/>
      <c r="C10" s="749"/>
      <c r="D10" s="749"/>
      <c r="E10" s="749"/>
      <c r="F10" s="749"/>
      <c r="G10" s="749"/>
      <c r="H10" s="749"/>
      <c r="I10" s="747"/>
      <c r="J10" s="70"/>
      <c r="K10" s="449"/>
      <c r="L10" s="450"/>
      <c r="M10" s="399"/>
      <c r="N10" s="400"/>
      <c r="O10" s="396"/>
      <c r="P10" s="70"/>
      <c r="Q10" s="70"/>
      <c r="R10" s="70"/>
      <c r="S10" s="380"/>
      <c r="T10" s="380"/>
      <c r="U10" s="380"/>
      <c r="V10" s="380"/>
      <c r="W10" s="380"/>
    </row>
    <row r="11" spans="1:23" ht="18" customHeight="1">
      <c r="B11" s="753" t="s">
        <v>160</v>
      </c>
      <c r="C11" s="748">
        <v>1</v>
      </c>
      <c r="D11" s="748">
        <v>2</v>
      </c>
      <c r="E11" s="748"/>
      <c r="F11" s="748">
        <v>1</v>
      </c>
      <c r="G11" s="748">
        <v>1</v>
      </c>
      <c r="H11" s="748"/>
      <c r="I11" s="746">
        <f t="shared" ref="I11" si="0">SUM(C11:H12)</f>
        <v>5</v>
      </c>
      <c r="J11" s="70"/>
      <c r="K11" s="449">
        <f>SUM(D11:E12)</f>
        <v>2</v>
      </c>
      <c r="L11" s="450">
        <f t="shared" ref="L11:L31" si="1">SUM(G11:H12)</f>
        <v>1</v>
      </c>
      <c r="M11" s="399"/>
      <c r="N11" s="400"/>
      <c r="O11" s="396"/>
      <c r="P11" s="70"/>
      <c r="Q11" s="70"/>
      <c r="R11" s="70"/>
      <c r="S11" s="380"/>
      <c r="T11" s="70"/>
      <c r="U11" s="70"/>
      <c r="V11" s="70"/>
      <c r="W11" s="70"/>
    </row>
    <row r="12" spans="1:23" ht="18" customHeight="1">
      <c r="B12" s="754"/>
      <c r="C12" s="749"/>
      <c r="D12" s="749"/>
      <c r="E12" s="749"/>
      <c r="F12" s="749"/>
      <c r="G12" s="749"/>
      <c r="H12" s="749"/>
      <c r="I12" s="747"/>
      <c r="J12" s="70"/>
      <c r="K12" s="449"/>
      <c r="L12" s="450"/>
      <c r="M12" s="399"/>
      <c r="N12" s="400"/>
      <c r="O12" s="396"/>
      <c r="P12" s="70"/>
      <c r="Q12" s="70"/>
      <c r="R12" s="70"/>
      <c r="S12" s="70"/>
      <c r="T12" s="70"/>
      <c r="U12" s="70"/>
      <c r="V12" s="70"/>
      <c r="W12" s="70"/>
    </row>
    <row r="13" spans="1:23" ht="18" customHeight="1">
      <c r="B13" s="753" t="s">
        <v>161</v>
      </c>
      <c r="C13" s="748">
        <v>1</v>
      </c>
      <c r="D13" s="748">
        <v>2</v>
      </c>
      <c r="E13" s="748"/>
      <c r="F13" s="748">
        <v>1</v>
      </c>
      <c r="G13" s="748">
        <v>1</v>
      </c>
      <c r="H13" s="748"/>
      <c r="I13" s="746">
        <f t="shared" ref="I13" si="2">SUM(C13:H14)</f>
        <v>5</v>
      </c>
      <c r="J13" s="70"/>
      <c r="K13" s="449">
        <f t="shared" ref="K13:K31" si="3">SUM(D13:E14)</f>
        <v>2</v>
      </c>
      <c r="L13" s="450">
        <f t="shared" si="1"/>
        <v>1</v>
      </c>
      <c r="M13" s="399"/>
      <c r="N13" s="400"/>
      <c r="O13" s="396"/>
      <c r="P13" s="70"/>
      <c r="Q13" s="70"/>
      <c r="R13" s="70"/>
      <c r="S13" s="70"/>
      <c r="T13" s="70"/>
      <c r="U13" s="70"/>
      <c r="V13" s="70"/>
      <c r="W13" s="70"/>
    </row>
    <row r="14" spans="1:23" ht="18" customHeight="1">
      <c r="B14" s="754"/>
      <c r="C14" s="749"/>
      <c r="D14" s="749"/>
      <c r="E14" s="749"/>
      <c r="F14" s="749"/>
      <c r="G14" s="749"/>
      <c r="H14" s="749"/>
      <c r="I14" s="747"/>
      <c r="J14" s="70"/>
      <c r="K14" s="449"/>
      <c r="L14" s="450"/>
      <c r="M14" s="399"/>
      <c r="N14" s="400"/>
      <c r="O14" s="396"/>
      <c r="P14" s="70"/>
      <c r="Q14" s="70"/>
      <c r="R14" s="70"/>
      <c r="S14" s="70"/>
      <c r="T14" s="70"/>
      <c r="U14" s="70"/>
      <c r="V14" s="70"/>
      <c r="W14" s="70"/>
    </row>
    <row r="15" spans="1:23" ht="18" customHeight="1">
      <c r="B15" s="753" t="s">
        <v>162</v>
      </c>
      <c r="C15" s="748">
        <v>1</v>
      </c>
      <c r="D15" s="748">
        <v>2</v>
      </c>
      <c r="E15" s="748"/>
      <c r="F15" s="748">
        <v>1</v>
      </c>
      <c r="G15" s="748">
        <v>1</v>
      </c>
      <c r="H15" s="748"/>
      <c r="I15" s="746">
        <f t="shared" ref="I15" si="4">SUM(C15:H16)</f>
        <v>5</v>
      </c>
      <c r="J15" s="70"/>
      <c r="K15" s="449">
        <f t="shared" si="3"/>
        <v>2</v>
      </c>
      <c r="L15" s="450">
        <f t="shared" si="1"/>
        <v>1</v>
      </c>
      <c r="M15" s="399"/>
      <c r="N15" s="400"/>
      <c r="O15" s="396"/>
      <c r="P15" s="70"/>
      <c r="Q15" s="70"/>
      <c r="R15" s="70"/>
      <c r="S15" s="70"/>
      <c r="T15" s="70"/>
      <c r="U15" s="70"/>
      <c r="V15" s="70"/>
      <c r="W15" s="70"/>
    </row>
    <row r="16" spans="1:23" ht="18" customHeight="1">
      <c r="B16" s="754"/>
      <c r="C16" s="749"/>
      <c r="D16" s="749"/>
      <c r="E16" s="749"/>
      <c r="F16" s="749"/>
      <c r="G16" s="749"/>
      <c r="H16" s="749"/>
      <c r="I16" s="747"/>
      <c r="J16" s="70"/>
      <c r="K16" s="449"/>
      <c r="L16" s="450"/>
      <c r="M16" s="399"/>
      <c r="N16" s="400"/>
      <c r="O16" s="396"/>
      <c r="P16" s="70"/>
      <c r="Q16" s="70"/>
      <c r="R16" s="70"/>
      <c r="S16" s="70"/>
      <c r="T16" s="70"/>
      <c r="U16" s="70"/>
      <c r="V16" s="70"/>
      <c r="W16" s="70"/>
    </row>
    <row r="17" spans="2:23" ht="18" customHeight="1">
      <c r="B17" s="753" t="s">
        <v>163</v>
      </c>
      <c r="C17" s="748">
        <v>1</v>
      </c>
      <c r="D17" s="748">
        <v>2</v>
      </c>
      <c r="E17" s="748"/>
      <c r="F17" s="748">
        <v>1</v>
      </c>
      <c r="G17" s="748">
        <v>1</v>
      </c>
      <c r="H17" s="748"/>
      <c r="I17" s="746">
        <f t="shared" ref="I17" si="5">SUM(C17:H18)</f>
        <v>5</v>
      </c>
      <c r="J17" s="70"/>
      <c r="K17" s="449">
        <f t="shared" si="3"/>
        <v>2</v>
      </c>
      <c r="L17" s="450">
        <f t="shared" si="1"/>
        <v>1</v>
      </c>
      <c r="M17" s="399"/>
      <c r="N17" s="400"/>
      <c r="O17" s="396"/>
      <c r="P17" s="70"/>
      <c r="Q17" s="70"/>
      <c r="R17" s="70"/>
      <c r="S17" s="70"/>
      <c r="T17" s="70"/>
      <c r="U17" s="70"/>
      <c r="V17" s="70"/>
      <c r="W17" s="70"/>
    </row>
    <row r="18" spans="2:23" ht="18" customHeight="1">
      <c r="B18" s="754"/>
      <c r="C18" s="749"/>
      <c r="D18" s="749"/>
      <c r="E18" s="749"/>
      <c r="F18" s="749"/>
      <c r="G18" s="749"/>
      <c r="H18" s="749"/>
      <c r="I18" s="747"/>
      <c r="J18" s="70"/>
      <c r="K18" s="449"/>
      <c r="L18" s="450"/>
      <c r="M18" s="399"/>
      <c r="N18" s="400"/>
      <c r="O18" s="396"/>
      <c r="P18" s="70"/>
      <c r="Q18" s="70"/>
      <c r="R18" s="70"/>
      <c r="S18" s="70"/>
      <c r="T18" s="70"/>
      <c r="U18" s="70"/>
      <c r="V18" s="70"/>
      <c r="W18" s="70"/>
    </row>
    <row r="19" spans="2:23" ht="18" customHeight="1">
      <c r="B19" s="753" t="s">
        <v>164</v>
      </c>
      <c r="C19" s="748">
        <v>1</v>
      </c>
      <c r="D19" s="748">
        <v>2</v>
      </c>
      <c r="E19" s="748"/>
      <c r="F19" s="748">
        <v>1</v>
      </c>
      <c r="G19" s="748">
        <v>1</v>
      </c>
      <c r="H19" s="748"/>
      <c r="I19" s="746">
        <f t="shared" ref="I19" si="6">SUM(C19:H20)</f>
        <v>5</v>
      </c>
      <c r="J19" s="70"/>
      <c r="K19" s="449">
        <f t="shared" si="3"/>
        <v>2</v>
      </c>
      <c r="L19" s="450">
        <f t="shared" si="1"/>
        <v>1</v>
      </c>
      <c r="M19" s="399"/>
      <c r="N19" s="400"/>
      <c r="O19" s="396"/>
      <c r="P19" s="70"/>
      <c r="Q19" s="70"/>
      <c r="R19" s="70"/>
      <c r="S19" s="70"/>
      <c r="T19" s="70"/>
      <c r="U19" s="70"/>
      <c r="V19" s="70"/>
      <c r="W19" s="70"/>
    </row>
    <row r="20" spans="2:23" ht="18" customHeight="1">
      <c r="B20" s="754"/>
      <c r="C20" s="749"/>
      <c r="D20" s="749"/>
      <c r="E20" s="749"/>
      <c r="F20" s="749"/>
      <c r="G20" s="749"/>
      <c r="H20" s="749"/>
      <c r="I20" s="747"/>
      <c r="J20" s="70"/>
      <c r="K20" s="449"/>
      <c r="L20" s="450"/>
      <c r="M20" s="399"/>
      <c r="N20" s="400"/>
      <c r="O20" s="396"/>
      <c r="P20" s="70"/>
      <c r="Q20" s="70"/>
      <c r="R20" s="70"/>
      <c r="S20" s="70"/>
      <c r="T20" s="70"/>
      <c r="U20" s="70"/>
      <c r="V20" s="70"/>
      <c r="W20" s="70"/>
    </row>
    <row r="21" spans="2:23" ht="18" customHeight="1">
      <c r="B21" s="753" t="s">
        <v>336</v>
      </c>
      <c r="C21" s="748">
        <v>1</v>
      </c>
      <c r="D21" s="748">
        <v>2</v>
      </c>
      <c r="E21" s="748"/>
      <c r="F21" s="748">
        <v>1</v>
      </c>
      <c r="G21" s="748">
        <v>1</v>
      </c>
      <c r="H21" s="748"/>
      <c r="I21" s="746">
        <f t="shared" ref="I21" si="7">SUM(C21:H22)</f>
        <v>5</v>
      </c>
      <c r="J21" s="70"/>
      <c r="K21" s="449">
        <f t="shared" si="3"/>
        <v>2</v>
      </c>
      <c r="L21" s="450">
        <f t="shared" si="1"/>
        <v>1</v>
      </c>
      <c r="M21" s="401"/>
      <c r="N21" s="400"/>
      <c r="O21" s="396"/>
      <c r="P21" s="70"/>
      <c r="Q21" s="70"/>
      <c r="R21" s="70"/>
      <c r="S21" s="70"/>
      <c r="T21" s="70"/>
      <c r="U21" s="70"/>
      <c r="V21" s="70"/>
      <c r="W21" s="70"/>
    </row>
    <row r="22" spans="2:23" ht="18" customHeight="1">
      <c r="B22" s="754"/>
      <c r="C22" s="749"/>
      <c r="D22" s="749"/>
      <c r="E22" s="749"/>
      <c r="F22" s="749"/>
      <c r="G22" s="749"/>
      <c r="H22" s="749"/>
      <c r="I22" s="747"/>
      <c r="J22" s="70"/>
      <c r="K22" s="449"/>
      <c r="L22" s="450"/>
      <c r="M22" s="395"/>
      <c r="N22" s="395"/>
      <c r="O22" s="395"/>
      <c r="P22" s="70"/>
      <c r="Q22" s="70"/>
      <c r="R22" s="70"/>
      <c r="S22" s="70"/>
    </row>
    <row r="23" spans="2:23" ht="18" customHeight="1">
      <c r="B23" s="753" t="s">
        <v>337</v>
      </c>
      <c r="C23" s="748">
        <v>1</v>
      </c>
      <c r="D23" s="748">
        <v>2</v>
      </c>
      <c r="E23" s="748"/>
      <c r="F23" s="748">
        <v>1</v>
      </c>
      <c r="G23" s="748">
        <v>1</v>
      </c>
      <c r="H23" s="748"/>
      <c r="I23" s="746">
        <f t="shared" ref="I23" si="8">SUM(C23:H24)</f>
        <v>5</v>
      </c>
      <c r="J23" s="70"/>
      <c r="K23" s="449">
        <f t="shared" si="3"/>
        <v>2</v>
      </c>
      <c r="L23" s="450">
        <f t="shared" si="1"/>
        <v>1</v>
      </c>
      <c r="P23" s="70"/>
      <c r="Q23" s="70"/>
      <c r="R23" s="70"/>
      <c r="S23" s="70"/>
    </row>
    <row r="24" spans="2:23" ht="18" customHeight="1">
      <c r="B24" s="754"/>
      <c r="C24" s="749"/>
      <c r="D24" s="749"/>
      <c r="E24" s="749"/>
      <c r="F24" s="749"/>
      <c r="G24" s="749"/>
      <c r="H24" s="749"/>
      <c r="I24" s="747"/>
      <c r="J24" s="70"/>
      <c r="K24" s="449"/>
      <c r="L24" s="450"/>
      <c r="M24" s="443"/>
      <c r="N24" s="443"/>
      <c r="O24" s="70"/>
      <c r="P24" s="70"/>
      <c r="Q24" s="70"/>
      <c r="R24" s="70"/>
      <c r="S24" s="70"/>
    </row>
    <row r="25" spans="2:23" ht="18" customHeight="1">
      <c r="B25" s="753" t="s">
        <v>338</v>
      </c>
      <c r="C25" s="748">
        <v>1</v>
      </c>
      <c r="D25" s="748">
        <v>2</v>
      </c>
      <c r="E25" s="748"/>
      <c r="F25" s="748">
        <v>1</v>
      </c>
      <c r="G25" s="748">
        <v>1</v>
      </c>
      <c r="H25" s="748"/>
      <c r="I25" s="746">
        <f t="shared" ref="I25" si="9">SUM(C25:H26)</f>
        <v>5</v>
      </c>
      <c r="J25" s="70"/>
      <c r="K25" s="449">
        <f t="shared" si="3"/>
        <v>2</v>
      </c>
      <c r="L25" s="450">
        <f t="shared" si="1"/>
        <v>1</v>
      </c>
      <c r="M25" s="70"/>
      <c r="N25" s="70"/>
      <c r="O25" s="70"/>
      <c r="P25" s="70"/>
      <c r="Q25" s="70"/>
      <c r="R25" s="70"/>
      <c r="S25" s="70"/>
    </row>
    <row r="26" spans="2:23" ht="18" customHeight="1">
      <c r="B26" s="754"/>
      <c r="C26" s="749"/>
      <c r="D26" s="749"/>
      <c r="E26" s="749"/>
      <c r="F26" s="749"/>
      <c r="G26" s="749"/>
      <c r="H26" s="749"/>
      <c r="I26" s="747"/>
      <c r="J26" s="70"/>
      <c r="K26" s="449"/>
      <c r="L26" s="450"/>
      <c r="M26" s="70"/>
      <c r="N26" s="70"/>
      <c r="O26" s="70"/>
      <c r="P26" s="70"/>
      <c r="Q26" s="70"/>
      <c r="R26" s="70"/>
      <c r="S26" s="70"/>
    </row>
    <row r="27" spans="2:23" ht="18" customHeight="1">
      <c r="B27" s="753" t="s">
        <v>165</v>
      </c>
      <c r="C27" s="748">
        <v>1</v>
      </c>
      <c r="D27" s="748">
        <v>2</v>
      </c>
      <c r="E27" s="748"/>
      <c r="F27" s="748">
        <v>1</v>
      </c>
      <c r="G27" s="748">
        <v>1</v>
      </c>
      <c r="H27" s="748"/>
      <c r="I27" s="746">
        <f t="shared" ref="I27" si="10">SUM(C27:H28)</f>
        <v>5</v>
      </c>
      <c r="J27" s="70"/>
      <c r="K27" s="449">
        <f t="shared" si="3"/>
        <v>2</v>
      </c>
      <c r="L27" s="450">
        <f t="shared" si="1"/>
        <v>1</v>
      </c>
      <c r="M27" s="70"/>
      <c r="N27" s="70"/>
      <c r="O27" s="70"/>
      <c r="P27" s="70"/>
      <c r="Q27" s="70"/>
      <c r="R27" s="70"/>
      <c r="S27" s="70"/>
    </row>
    <row r="28" spans="2:23" ht="18" customHeight="1">
      <c r="B28" s="754"/>
      <c r="C28" s="749"/>
      <c r="D28" s="749"/>
      <c r="E28" s="749"/>
      <c r="F28" s="749"/>
      <c r="G28" s="749"/>
      <c r="H28" s="749"/>
      <c r="I28" s="747"/>
      <c r="J28" s="70"/>
      <c r="K28" s="449"/>
      <c r="L28" s="450"/>
      <c r="M28" s="70"/>
      <c r="N28" s="70"/>
      <c r="O28" s="70"/>
      <c r="P28" s="70"/>
      <c r="Q28" s="70"/>
      <c r="R28" s="70"/>
      <c r="S28" s="70"/>
    </row>
    <row r="29" spans="2:23" ht="18" customHeight="1">
      <c r="B29" s="752" t="s">
        <v>166</v>
      </c>
      <c r="C29" s="748">
        <v>1</v>
      </c>
      <c r="D29" s="748">
        <v>2</v>
      </c>
      <c r="E29" s="748"/>
      <c r="F29" s="748">
        <v>1</v>
      </c>
      <c r="G29" s="748">
        <v>1</v>
      </c>
      <c r="H29" s="748"/>
      <c r="I29" s="746">
        <f t="shared" ref="I29" si="11">SUM(C29:H30)</f>
        <v>5</v>
      </c>
      <c r="J29" s="70"/>
      <c r="K29" s="449">
        <f t="shared" si="3"/>
        <v>2</v>
      </c>
      <c r="L29" s="450">
        <f t="shared" si="1"/>
        <v>1</v>
      </c>
      <c r="M29" s="70"/>
      <c r="N29" s="70"/>
      <c r="O29" s="70"/>
      <c r="P29" s="70"/>
      <c r="Q29" s="70"/>
      <c r="R29" s="70"/>
      <c r="S29" s="70"/>
    </row>
    <row r="30" spans="2:23" ht="18" customHeight="1">
      <c r="B30" s="752"/>
      <c r="C30" s="749"/>
      <c r="D30" s="749"/>
      <c r="E30" s="749"/>
      <c r="F30" s="749"/>
      <c r="G30" s="749"/>
      <c r="H30" s="749"/>
      <c r="I30" s="747"/>
      <c r="J30" s="70"/>
      <c r="K30" s="449"/>
      <c r="L30" s="450"/>
      <c r="M30" s="70"/>
      <c r="N30" s="70"/>
      <c r="O30" s="70"/>
      <c r="P30" s="70"/>
      <c r="Q30" s="70"/>
      <c r="R30" s="70"/>
      <c r="S30" s="70"/>
    </row>
    <row r="31" spans="2:23" ht="18" customHeight="1">
      <c r="B31" s="753" t="s">
        <v>167</v>
      </c>
      <c r="C31" s="748">
        <v>1</v>
      </c>
      <c r="D31" s="748">
        <v>2</v>
      </c>
      <c r="E31" s="748"/>
      <c r="F31" s="748">
        <v>1</v>
      </c>
      <c r="G31" s="748">
        <v>1</v>
      </c>
      <c r="H31" s="748"/>
      <c r="I31" s="746">
        <f t="shared" ref="I31" si="12">SUM(C31:H32)</f>
        <v>5</v>
      </c>
      <c r="J31" s="70"/>
      <c r="K31" s="449">
        <f t="shared" si="3"/>
        <v>2</v>
      </c>
      <c r="L31" s="450">
        <f t="shared" si="1"/>
        <v>1</v>
      </c>
      <c r="M31" s="70"/>
      <c r="N31" s="70"/>
      <c r="O31" s="70"/>
      <c r="P31" s="70"/>
      <c r="Q31" s="70"/>
      <c r="R31" s="70"/>
      <c r="S31" s="70"/>
    </row>
    <row r="32" spans="2:23" ht="18" customHeight="1">
      <c r="B32" s="754"/>
      <c r="C32" s="749"/>
      <c r="D32" s="749"/>
      <c r="E32" s="749"/>
      <c r="F32" s="749"/>
      <c r="G32" s="749"/>
      <c r="H32" s="749"/>
      <c r="I32" s="747"/>
      <c r="J32" s="70"/>
      <c r="K32" s="445"/>
      <c r="L32" s="446"/>
      <c r="M32" s="70"/>
      <c r="N32" s="70"/>
      <c r="O32" s="70"/>
      <c r="P32" s="70"/>
      <c r="Q32" s="70"/>
      <c r="R32" s="70"/>
      <c r="S32" s="70"/>
    </row>
    <row r="33" spans="2:19" ht="18" customHeight="1">
      <c r="B33" s="751" t="s">
        <v>158</v>
      </c>
      <c r="C33" s="744">
        <f>SUM(C9:C32)</f>
        <v>12</v>
      </c>
      <c r="D33" s="744">
        <f t="shared" ref="D33:H33" si="13">SUM(D9:D32)</f>
        <v>24</v>
      </c>
      <c r="E33" s="744">
        <f t="shared" si="13"/>
        <v>0</v>
      </c>
      <c r="F33" s="744">
        <f t="shared" si="13"/>
        <v>12</v>
      </c>
      <c r="G33" s="744">
        <f t="shared" si="13"/>
        <v>12</v>
      </c>
      <c r="H33" s="744">
        <f t="shared" si="13"/>
        <v>0</v>
      </c>
      <c r="I33" s="746">
        <f>SUM(C33:H34)</f>
        <v>60</v>
      </c>
      <c r="J33" s="70"/>
      <c r="K33" s="70"/>
      <c r="L33" s="70"/>
      <c r="M33" s="387"/>
      <c r="N33" s="70"/>
      <c r="O33" s="70"/>
      <c r="P33" s="70"/>
      <c r="Q33" s="70"/>
      <c r="R33" s="70"/>
      <c r="S33" s="70"/>
    </row>
    <row r="34" spans="2:19" ht="18" customHeight="1">
      <c r="B34" s="751"/>
      <c r="C34" s="745"/>
      <c r="D34" s="745"/>
      <c r="E34" s="745"/>
      <c r="F34" s="745"/>
      <c r="G34" s="745"/>
      <c r="H34" s="745"/>
      <c r="I34" s="747"/>
      <c r="J34" s="70"/>
      <c r="K34" s="214"/>
      <c r="L34" s="70"/>
      <c r="M34" s="214"/>
      <c r="N34" s="70"/>
      <c r="O34" s="70"/>
      <c r="P34" s="70"/>
      <c r="Q34" s="70"/>
      <c r="R34" s="70"/>
      <c r="S34" s="70"/>
    </row>
    <row r="35" spans="2:19" ht="18" customHeight="1">
      <c r="B35" s="68" t="s">
        <v>335</v>
      </c>
      <c r="H35" s="70"/>
      <c r="I35" s="70"/>
      <c r="J35" s="70"/>
      <c r="K35" s="70"/>
      <c r="L35" s="70"/>
      <c r="M35" s="70"/>
      <c r="N35" s="70"/>
      <c r="O35" s="70"/>
      <c r="P35" s="70"/>
      <c r="Q35" s="70"/>
      <c r="R35" s="70"/>
      <c r="S35" s="70"/>
    </row>
    <row r="36" spans="2:19" ht="18" customHeight="1">
      <c r="C36" s="437">
        <f>COUNTIF(C9:C32,"&gt;0")</f>
        <v>12</v>
      </c>
      <c r="D36" s="437"/>
      <c r="E36" s="437">
        <f>COUNTIF(K9:K32,"&gt;0")</f>
        <v>12</v>
      </c>
      <c r="F36" s="437">
        <f>COUNTIF(F9:F32,"&gt;0")</f>
        <v>12</v>
      </c>
      <c r="G36" s="437"/>
      <c r="H36" s="437">
        <f>COUNTIF(L9:L32,"&gt;0")</f>
        <v>12</v>
      </c>
      <c r="I36" s="442">
        <f>COUNTIF(I9:I32,"&gt;0")</f>
        <v>12</v>
      </c>
      <c r="J36" s="70"/>
      <c r="K36" s="70"/>
      <c r="L36" s="70"/>
      <c r="M36" s="70"/>
      <c r="N36" s="70"/>
      <c r="O36" s="70"/>
      <c r="P36" s="70"/>
      <c r="Q36" s="70"/>
      <c r="R36" s="70"/>
      <c r="S36" s="70"/>
    </row>
    <row r="37" spans="2:19" ht="18" customHeight="1">
      <c r="H37" s="70"/>
      <c r="I37" s="70"/>
      <c r="J37" s="70"/>
      <c r="K37" s="73"/>
      <c r="L37" s="73"/>
      <c r="M37" s="73"/>
      <c r="N37" s="73"/>
      <c r="O37" s="73"/>
      <c r="P37" s="70"/>
      <c r="Q37" s="70"/>
      <c r="R37" s="70"/>
      <c r="S37" s="70"/>
    </row>
    <row r="38" spans="2:19" ht="18" customHeight="1">
      <c r="B38" s="71"/>
      <c r="H38" s="70"/>
      <c r="I38" s="70"/>
      <c r="J38" s="70"/>
      <c r="K38" s="73"/>
      <c r="L38" s="73"/>
      <c r="M38" s="73"/>
      <c r="N38" s="73"/>
      <c r="O38" s="73"/>
      <c r="P38" s="70"/>
      <c r="Q38" s="70"/>
      <c r="R38" s="70"/>
      <c r="S38" s="70"/>
    </row>
    <row r="39" spans="2:19" ht="18" customHeight="1">
      <c r="J39" s="70"/>
      <c r="P39" s="70"/>
      <c r="Q39" s="70"/>
      <c r="R39" s="70"/>
      <c r="S39" s="70"/>
    </row>
    <row r="40" spans="2:19" ht="18" customHeight="1">
      <c r="P40" s="73"/>
    </row>
    <row r="41" spans="2:19" ht="18" customHeight="1">
      <c r="P41" s="73"/>
    </row>
    <row r="42" spans="2:19" ht="18" customHeight="1"/>
    <row r="43" spans="2:19" ht="20.149999999999999" customHeight="1"/>
    <row r="44" spans="2:19" ht="20.149999999999999" customHeight="1"/>
    <row r="45" spans="2:19" ht="20.149999999999999" customHeight="1"/>
    <row r="46" spans="2:19" ht="20.149999999999999" customHeight="1"/>
    <row r="47" spans="2:19" ht="20.149999999999999" customHeight="1"/>
    <row r="48" spans="2:19" ht="20.149999999999999" customHeight="1"/>
    <row r="49" spans="1:29" ht="20.149999999999999" customHeight="1">
      <c r="A49" s="72"/>
    </row>
    <row r="50" spans="1:29" ht="20.149999999999999" customHeight="1">
      <c r="A50" s="72"/>
    </row>
    <row r="51" spans="1:29" ht="20.149999999999999" customHeight="1">
      <c r="A51" s="72"/>
    </row>
    <row r="52" spans="1:29" ht="20.149999999999999" customHeight="1">
      <c r="A52" s="72"/>
    </row>
    <row r="53" spans="1:29" ht="20.149999999999999" customHeight="1">
      <c r="A53" s="72"/>
    </row>
    <row r="54" spans="1:29" ht="20.149999999999999" customHeight="1">
      <c r="A54" s="72"/>
    </row>
    <row r="55" spans="1:29" ht="27.75" customHeight="1">
      <c r="A55" s="72"/>
    </row>
    <row r="56" spans="1:29" ht="17.25" customHeight="1">
      <c r="A56" s="72"/>
    </row>
    <row r="57" spans="1:29" s="112" customFormat="1" ht="17.25" customHeight="1">
      <c r="B57" s="68"/>
      <c r="C57" s="68"/>
      <c r="D57" s="68"/>
      <c r="E57" s="68"/>
      <c r="F57" s="68"/>
      <c r="G57" s="68"/>
      <c r="H57" s="68"/>
      <c r="I57" s="68"/>
      <c r="J57" s="68"/>
      <c r="K57" s="68"/>
      <c r="L57" s="68"/>
      <c r="M57" s="68"/>
      <c r="N57" s="68"/>
      <c r="O57" s="68"/>
      <c r="P57" s="68"/>
      <c r="Q57" s="68"/>
      <c r="R57" s="68"/>
      <c r="S57" s="68"/>
      <c r="T57" s="68"/>
      <c r="U57" s="68"/>
      <c r="V57" s="68"/>
      <c r="W57" s="68"/>
      <c r="X57" s="68"/>
      <c r="Y57" s="68"/>
      <c r="Z57" s="68"/>
      <c r="AA57" s="68"/>
      <c r="AB57" s="68"/>
      <c r="AC57" s="68"/>
    </row>
    <row r="58" spans="1:29" s="112" customFormat="1" ht="17.25" customHeight="1">
      <c r="B58" s="68"/>
      <c r="C58" s="68"/>
      <c r="D58" s="68"/>
      <c r="E58" s="68"/>
      <c r="F58" s="68"/>
      <c r="G58" s="68"/>
      <c r="H58" s="68"/>
      <c r="I58" s="68"/>
      <c r="J58" s="68"/>
      <c r="K58" s="68"/>
      <c r="L58" s="68"/>
      <c r="M58" s="68"/>
      <c r="N58" s="68"/>
      <c r="O58" s="68"/>
      <c r="P58" s="68"/>
      <c r="Q58" s="68"/>
      <c r="R58" s="68"/>
      <c r="S58" s="68"/>
      <c r="T58" s="68"/>
      <c r="U58" s="68"/>
      <c r="V58" s="68"/>
      <c r="W58" s="68"/>
      <c r="X58" s="68"/>
      <c r="Y58" s="68"/>
      <c r="Z58" s="68"/>
      <c r="AA58" s="68"/>
      <c r="AB58" s="68"/>
      <c r="AC58" s="68"/>
    </row>
    <row r="59" spans="1:29" s="112" customFormat="1" ht="17.25" customHeight="1">
      <c r="B59" s="68"/>
      <c r="C59" s="68"/>
      <c r="D59" s="68"/>
      <c r="E59" s="68"/>
      <c r="F59" s="68"/>
      <c r="G59" s="68"/>
      <c r="H59" s="68"/>
      <c r="I59" s="68"/>
      <c r="J59" s="68"/>
      <c r="K59" s="68"/>
      <c r="L59" s="68"/>
      <c r="M59" s="68"/>
      <c r="N59" s="68"/>
      <c r="O59" s="68"/>
      <c r="P59" s="68"/>
      <c r="Q59" s="68"/>
      <c r="R59" s="68"/>
      <c r="S59" s="68"/>
      <c r="T59" s="68"/>
      <c r="U59" s="68"/>
      <c r="V59" s="68"/>
      <c r="W59" s="68"/>
      <c r="X59" s="68"/>
      <c r="Y59" s="68"/>
      <c r="Z59" s="68"/>
      <c r="AA59" s="68"/>
      <c r="AB59" s="68"/>
      <c r="AC59" s="68"/>
    </row>
    <row r="60" spans="1:29" s="112" customFormat="1" ht="17.25" customHeight="1">
      <c r="B60" s="68"/>
      <c r="C60" s="68"/>
      <c r="D60" s="68"/>
      <c r="E60" s="68"/>
      <c r="F60" s="68"/>
      <c r="G60" s="68"/>
      <c r="H60" s="68"/>
      <c r="I60" s="68"/>
      <c r="J60" s="68"/>
      <c r="K60" s="68"/>
      <c r="L60" s="68"/>
      <c r="M60" s="68"/>
      <c r="N60" s="68"/>
      <c r="O60" s="68"/>
      <c r="P60" s="68"/>
      <c r="Q60" s="68"/>
      <c r="R60" s="68"/>
      <c r="S60" s="68"/>
      <c r="T60" s="68"/>
      <c r="U60" s="68"/>
      <c r="V60" s="68"/>
      <c r="W60" s="68"/>
      <c r="X60" s="68"/>
      <c r="Y60" s="68"/>
      <c r="Z60" s="68"/>
      <c r="AA60" s="68"/>
      <c r="AB60" s="68"/>
      <c r="AC60" s="68"/>
    </row>
    <row r="61" spans="1:29" s="112" customFormat="1" ht="17.25" customHeight="1">
      <c r="A61" s="113"/>
      <c r="B61" s="68"/>
      <c r="C61" s="68"/>
      <c r="D61" s="68"/>
      <c r="E61" s="68"/>
      <c r="F61" s="68"/>
      <c r="G61" s="68"/>
      <c r="H61" s="68"/>
      <c r="I61" s="68"/>
      <c r="J61" s="68"/>
      <c r="K61" s="68"/>
      <c r="L61" s="68"/>
      <c r="M61" s="68"/>
      <c r="N61" s="68"/>
      <c r="O61" s="68"/>
      <c r="P61" s="68"/>
      <c r="Q61" s="68"/>
      <c r="R61" s="68"/>
      <c r="S61" s="68"/>
      <c r="T61" s="68"/>
      <c r="U61" s="68"/>
      <c r="V61" s="68"/>
      <c r="W61" s="68"/>
      <c r="X61" s="68"/>
      <c r="Y61" s="68"/>
      <c r="Z61" s="68"/>
      <c r="AA61" s="68"/>
      <c r="AB61" s="68"/>
      <c r="AC61" s="68"/>
    </row>
    <row r="62" spans="1:29" s="112" customFormat="1" ht="17.25" customHeight="1">
      <c r="B62" s="68"/>
      <c r="C62" s="68"/>
      <c r="D62" s="68"/>
      <c r="E62" s="68"/>
      <c r="F62" s="68"/>
      <c r="G62" s="68"/>
      <c r="H62" s="68"/>
      <c r="I62" s="68"/>
      <c r="J62" s="68"/>
      <c r="K62" s="68"/>
      <c r="L62" s="68"/>
      <c r="M62" s="68"/>
      <c r="N62" s="68"/>
      <c r="O62" s="68"/>
      <c r="P62" s="68"/>
      <c r="Q62" s="68"/>
      <c r="R62" s="68"/>
      <c r="S62" s="68"/>
      <c r="T62" s="68"/>
      <c r="U62" s="68"/>
      <c r="V62" s="68"/>
      <c r="W62" s="68"/>
      <c r="X62" s="68"/>
      <c r="Y62" s="68"/>
      <c r="Z62" s="68"/>
      <c r="AA62" s="68"/>
      <c r="AB62" s="68"/>
      <c r="AC62" s="68"/>
    </row>
    <row r="63" spans="1:29" s="112" customFormat="1" ht="17.25" customHeight="1">
      <c r="B63" s="68"/>
      <c r="C63" s="68"/>
      <c r="D63" s="68"/>
      <c r="E63" s="68"/>
      <c r="F63" s="68"/>
      <c r="G63" s="68"/>
      <c r="H63" s="68"/>
      <c r="I63" s="68"/>
      <c r="J63" s="68"/>
      <c r="K63" s="68"/>
      <c r="L63" s="68"/>
      <c r="M63" s="68"/>
      <c r="N63" s="68"/>
      <c r="O63" s="68"/>
      <c r="P63" s="68"/>
      <c r="Q63" s="68"/>
      <c r="R63" s="68"/>
      <c r="S63" s="68"/>
      <c r="T63" s="68"/>
      <c r="U63" s="68"/>
      <c r="V63" s="68"/>
      <c r="W63" s="68"/>
      <c r="X63" s="68"/>
      <c r="Y63" s="68"/>
      <c r="Z63" s="68"/>
      <c r="AA63" s="68"/>
      <c r="AB63" s="68"/>
      <c r="AC63" s="68"/>
    </row>
    <row r="64" spans="1:29" s="112" customFormat="1" ht="19.5" customHeight="1">
      <c r="B64" s="68"/>
      <c r="C64" s="68"/>
      <c r="D64" s="68"/>
      <c r="E64" s="68"/>
      <c r="F64" s="68"/>
      <c r="G64" s="68"/>
      <c r="H64" s="68"/>
      <c r="I64" s="68"/>
      <c r="J64" s="68"/>
      <c r="K64" s="68"/>
      <c r="L64" s="68"/>
      <c r="M64" s="68"/>
      <c r="N64" s="68"/>
      <c r="O64" s="68"/>
      <c r="P64" s="68"/>
      <c r="Q64" s="68"/>
      <c r="R64" s="68"/>
      <c r="S64" s="68"/>
      <c r="T64" s="68"/>
      <c r="U64" s="68"/>
      <c r="V64" s="68"/>
      <c r="W64" s="68"/>
      <c r="X64" s="68"/>
      <c r="Y64" s="68"/>
      <c r="Z64" s="68"/>
      <c r="AA64" s="68"/>
      <c r="AB64" s="68"/>
      <c r="AC64" s="68"/>
    </row>
    <row r="65" spans="2:29" s="112" customFormat="1" ht="18.75" customHeight="1">
      <c r="B65" s="68"/>
      <c r="C65" s="68"/>
      <c r="D65" s="68"/>
      <c r="E65" s="68"/>
      <c r="F65" s="68"/>
      <c r="G65" s="68"/>
      <c r="H65" s="68"/>
      <c r="I65" s="68"/>
      <c r="J65" s="68"/>
      <c r="K65" s="68"/>
      <c r="L65" s="68"/>
      <c r="M65" s="68"/>
      <c r="N65" s="68"/>
      <c r="O65" s="68"/>
      <c r="P65" s="68"/>
      <c r="Q65" s="68"/>
      <c r="R65" s="68"/>
      <c r="S65" s="68"/>
      <c r="T65" s="68"/>
      <c r="U65" s="68"/>
      <c r="V65" s="68"/>
      <c r="W65" s="68"/>
      <c r="X65" s="68"/>
      <c r="Y65" s="68"/>
      <c r="Z65" s="68"/>
      <c r="AA65" s="68"/>
      <c r="AB65" s="68"/>
      <c r="AC65" s="68"/>
    </row>
    <row r="66" spans="2:29" s="112" customFormat="1" ht="17.25" customHeight="1">
      <c r="B66" s="68"/>
      <c r="C66" s="68"/>
      <c r="D66" s="68"/>
      <c r="E66" s="68"/>
      <c r="F66" s="68"/>
      <c r="G66" s="68"/>
      <c r="H66" s="68"/>
      <c r="I66" s="68"/>
      <c r="J66" s="68"/>
      <c r="K66" s="68"/>
      <c r="L66" s="68"/>
      <c r="M66" s="68"/>
      <c r="N66" s="68"/>
      <c r="O66" s="68"/>
      <c r="P66" s="68"/>
      <c r="Q66" s="68"/>
      <c r="R66" s="68"/>
      <c r="S66" s="68"/>
      <c r="T66" s="68"/>
      <c r="U66" s="68"/>
      <c r="V66" s="68"/>
      <c r="W66" s="68"/>
      <c r="X66" s="68"/>
      <c r="Y66" s="68"/>
      <c r="Z66" s="68"/>
      <c r="AA66" s="68"/>
      <c r="AB66" s="68"/>
      <c r="AC66" s="68"/>
    </row>
    <row r="67" spans="2:29" s="112" customFormat="1" ht="17.25" customHeight="1">
      <c r="B67" s="68"/>
      <c r="C67" s="68"/>
      <c r="D67" s="68"/>
      <c r="E67" s="68"/>
      <c r="F67" s="68"/>
      <c r="G67" s="68"/>
      <c r="H67" s="68"/>
      <c r="I67" s="68"/>
      <c r="J67" s="68"/>
      <c r="K67" s="68"/>
      <c r="L67" s="68"/>
      <c r="M67" s="68"/>
      <c r="N67" s="68"/>
      <c r="O67" s="68"/>
      <c r="P67" s="68"/>
      <c r="Q67" s="68"/>
      <c r="R67" s="68"/>
      <c r="S67" s="68"/>
      <c r="T67" s="68"/>
      <c r="U67" s="68"/>
      <c r="V67" s="68"/>
      <c r="W67" s="68"/>
      <c r="X67" s="68"/>
      <c r="Y67" s="68"/>
      <c r="Z67" s="68"/>
      <c r="AA67" s="68"/>
      <c r="AB67" s="68"/>
      <c r="AC67" s="68"/>
    </row>
    <row r="68" spans="2:29" s="112" customFormat="1" ht="17.25" customHeight="1">
      <c r="B68" s="68"/>
      <c r="C68" s="68"/>
      <c r="D68" s="68"/>
      <c r="E68" s="68"/>
      <c r="F68" s="68"/>
      <c r="G68" s="68"/>
      <c r="H68" s="68"/>
      <c r="I68" s="68"/>
      <c r="J68" s="68"/>
      <c r="K68" s="68"/>
      <c r="L68" s="68"/>
      <c r="M68" s="68"/>
      <c r="N68" s="68"/>
      <c r="O68" s="68"/>
      <c r="P68" s="68"/>
      <c r="Q68" s="68"/>
      <c r="R68" s="68"/>
      <c r="S68" s="68"/>
      <c r="T68" s="68"/>
      <c r="U68" s="68"/>
      <c r="V68" s="68"/>
      <c r="W68" s="68"/>
      <c r="X68" s="68"/>
      <c r="Y68" s="68"/>
      <c r="Z68" s="68"/>
      <c r="AA68" s="68"/>
      <c r="AB68" s="68"/>
      <c r="AC68" s="68"/>
    </row>
    <row r="69" spans="2:29" s="112" customFormat="1" ht="17.25" customHeight="1">
      <c r="B69" s="68"/>
      <c r="C69" s="68"/>
      <c r="D69" s="68"/>
      <c r="E69" s="68"/>
      <c r="F69" s="68"/>
      <c r="G69" s="68"/>
      <c r="H69" s="68"/>
      <c r="I69" s="68"/>
      <c r="J69" s="68"/>
      <c r="K69" s="68"/>
      <c r="L69" s="68"/>
      <c r="M69" s="68"/>
      <c r="N69" s="68"/>
      <c r="O69" s="68"/>
      <c r="P69" s="68"/>
      <c r="Q69" s="68"/>
      <c r="R69" s="68"/>
      <c r="S69" s="68"/>
      <c r="T69" s="68"/>
      <c r="U69" s="68"/>
      <c r="V69" s="68"/>
      <c r="W69" s="68"/>
      <c r="X69" s="68"/>
      <c r="Y69" s="68"/>
      <c r="Z69" s="68"/>
      <c r="AA69" s="68"/>
      <c r="AB69" s="68"/>
      <c r="AC69" s="68"/>
    </row>
    <row r="70" spans="2:29" s="112" customFormat="1" ht="17.25" customHeight="1">
      <c r="B70" s="68"/>
      <c r="C70" s="68"/>
      <c r="D70" s="68"/>
      <c r="E70" s="68"/>
      <c r="F70" s="68"/>
      <c r="G70" s="68"/>
      <c r="H70" s="68"/>
      <c r="I70" s="68"/>
      <c r="J70" s="68"/>
      <c r="K70" s="68"/>
      <c r="L70" s="68"/>
      <c r="M70" s="68"/>
      <c r="N70" s="68"/>
      <c r="O70" s="68"/>
      <c r="P70" s="68"/>
      <c r="Q70" s="68"/>
      <c r="R70" s="68"/>
      <c r="S70" s="68"/>
      <c r="T70" s="68"/>
      <c r="U70" s="68"/>
      <c r="V70" s="68"/>
      <c r="W70" s="68"/>
      <c r="X70" s="68"/>
      <c r="Y70" s="68"/>
      <c r="Z70" s="68"/>
      <c r="AA70" s="68"/>
      <c r="AB70" s="68"/>
      <c r="AC70" s="68"/>
    </row>
    <row r="71" spans="2:29" s="112" customFormat="1" ht="17.25" customHeight="1">
      <c r="B71" s="68"/>
      <c r="C71" s="68"/>
      <c r="D71" s="68"/>
      <c r="E71" s="68"/>
      <c r="F71" s="68"/>
      <c r="G71" s="68"/>
      <c r="H71" s="68"/>
      <c r="I71" s="68"/>
      <c r="J71" s="68"/>
      <c r="K71" s="68"/>
      <c r="L71" s="68"/>
      <c r="M71" s="68"/>
      <c r="N71" s="68"/>
      <c r="O71" s="68"/>
      <c r="P71" s="68"/>
      <c r="Q71" s="68"/>
      <c r="R71" s="68"/>
      <c r="S71" s="68"/>
      <c r="T71" s="68"/>
      <c r="U71" s="68"/>
      <c r="V71" s="68"/>
      <c r="W71" s="68"/>
      <c r="X71" s="68"/>
      <c r="Y71" s="68"/>
      <c r="Z71" s="68"/>
      <c r="AA71" s="68"/>
      <c r="AB71" s="68"/>
      <c r="AC71" s="68"/>
    </row>
    <row r="72" spans="2:29" s="112" customFormat="1" ht="17.25" customHeight="1">
      <c r="B72" s="68"/>
      <c r="C72" s="68"/>
      <c r="D72" s="68"/>
      <c r="E72" s="68"/>
      <c r="F72" s="68"/>
      <c r="G72" s="68"/>
      <c r="H72" s="68"/>
      <c r="I72" s="68"/>
      <c r="J72" s="68"/>
      <c r="K72" s="68"/>
      <c r="L72" s="68"/>
      <c r="M72" s="68"/>
      <c r="N72" s="68"/>
      <c r="O72" s="68"/>
      <c r="P72" s="68"/>
      <c r="Q72" s="68"/>
      <c r="R72" s="68"/>
      <c r="S72" s="68"/>
      <c r="T72" s="68"/>
      <c r="U72" s="68"/>
      <c r="V72" s="68"/>
      <c r="W72" s="68"/>
      <c r="X72" s="68"/>
      <c r="Y72" s="68"/>
      <c r="Z72" s="68"/>
      <c r="AA72" s="68"/>
      <c r="AB72" s="68"/>
      <c r="AC72" s="68"/>
    </row>
    <row r="73" spans="2:29" s="112" customFormat="1" ht="17.25" customHeight="1">
      <c r="B73" s="68"/>
      <c r="C73" s="68"/>
      <c r="D73" s="68"/>
      <c r="E73" s="68"/>
      <c r="F73" s="68"/>
      <c r="G73" s="68"/>
      <c r="H73" s="68"/>
      <c r="I73" s="68"/>
      <c r="J73" s="68"/>
      <c r="K73" s="68"/>
      <c r="L73" s="68"/>
      <c r="M73" s="68"/>
      <c r="N73" s="68"/>
      <c r="O73" s="68"/>
      <c r="P73" s="68"/>
      <c r="Q73" s="68"/>
      <c r="R73" s="68"/>
      <c r="S73" s="68"/>
      <c r="T73" s="68"/>
      <c r="U73" s="68"/>
      <c r="V73" s="68"/>
      <c r="W73" s="68"/>
      <c r="X73" s="68"/>
      <c r="Y73" s="68"/>
      <c r="Z73" s="68"/>
      <c r="AA73" s="68"/>
      <c r="AB73" s="68"/>
      <c r="AC73" s="68"/>
    </row>
    <row r="74" spans="2:29" s="112" customFormat="1" ht="17.25" customHeight="1">
      <c r="B74" s="68"/>
      <c r="C74" s="68"/>
      <c r="D74" s="68"/>
      <c r="E74" s="68"/>
      <c r="F74" s="68"/>
      <c r="G74" s="68"/>
      <c r="H74" s="68"/>
      <c r="I74" s="68"/>
      <c r="J74" s="68"/>
      <c r="K74" s="68"/>
      <c r="L74" s="68"/>
      <c r="M74" s="68"/>
      <c r="N74" s="68"/>
      <c r="O74" s="68"/>
      <c r="P74" s="68"/>
      <c r="Q74" s="68"/>
      <c r="R74" s="68"/>
      <c r="S74" s="68"/>
      <c r="T74" s="68"/>
      <c r="U74" s="68"/>
      <c r="V74" s="68"/>
      <c r="W74" s="68"/>
      <c r="X74" s="68"/>
      <c r="Y74" s="68"/>
      <c r="Z74" s="68"/>
      <c r="AA74" s="68"/>
      <c r="AB74" s="68"/>
      <c r="AC74" s="68"/>
    </row>
    <row r="75" spans="2:29" s="112" customFormat="1" ht="17.25" customHeight="1">
      <c r="B75" s="68"/>
      <c r="C75" s="68"/>
      <c r="D75" s="68"/>
      <c r="E75" s="68"/>
      <c r="F75" s="68"/>
      <c r="G75" s="68"/>
      <c r="H75" s="68"/>
      <c r="I75" s="68"/>
      <c r="J75" s="68"/>
      <c r="K75" s="68"/>
      <c r="L75" s="68"/>
      <c r="M75" s="68"/>
      <c r="N75" s="68"/>
      <c r="O75" s="68"/>
      <c r="P75" s="68"/>
      <c r="Q75" s="68"/>
      <c r="R75" s="68"/>
      <c r="S75" s="68"/>
      <c r="T75" s="68"/>
      <c r="U75" s="68"/>
      <c r="V75" s="68"/>
      <c r="W75" s="68"/>
      <c r="X75" s="68"/>
      <c r="Y75" s="68"/>
      <c r="Z75" s="68"/>
      <c r="AA75" s="68"/>
      <c r="AB75" s="68"/>
      <c r="AC75" s="68"/>
    </row>
    <row r="76" spans="2:29" s="112" customFormat="1" ht="17.25" customHeight="1">
      <c r="B76" s="68"/>
      <c r="C76" s="68"/>
      <c r="D76" s="68"/>
      <c r="E76" s="68"/>
      <c r="F76" s="68"/>
      <c r="G76" s="68"/>
      <c r="H76" s="68"/>
      <c r="I76" s="68"/>
      <c r="J76" s="68"/>
      <c r="K76" s="68"/>
      <c r="L76" s="68"/>
      <c r="M76" s="68"/>
      <c r="N76" s="68"/>
      <c r="O76" s="68"/>
      <c r="P76" s="68"/>
      <c r="Q76" s="68"/>
      <c r="R76" s="68"/>
      <c r="S76" s="68"/>
      <c r="T76" s="68"/>
      <c r="U76" s="68"/>
      <c r="V76" s="68"/>
      <c r="W76" s="68"/>
      <c r="X76" s="68"/>
      <c r="Y76" s="68"/>
      <c r="Z76" s="68"/>
      <c r="AA76" s="68"/>
      <c r="AB76" s="68"/>
      <c r="AC76" s="68"/>
    </row>
    <row r="77" spans="2:29" s="112" customFormat="1" ht="136.5" customHeight="1">
      <c r="B77" s="68"/>
      <c r="C77" s="68"/>
      <c r="D77" s="68"/>
      <c r="E77" s="68"/>
      <c r="F77" s="68"/>
      <c r="G77" s="68"/>
      <c r="H77" s="68"/>
      <c r="I77" s="68"/>
      <c r="J77" s="68"/>
      <c r="K77" s="68"/>
      <c r="L77" s="68"/>
      <c r="M77" s="68"/>
      <c r="N77" s="68"/>
      <c r="O77" s="68"/>
      <c r="P77" s="68"/>
      <c r="Q77" s="68"/>
      <c r="R77" s="68"/>
      <c r="S77" s="68"/>
      <c r="T77" s="68"/>
      <c r="U77" s="68"/>
      <c r="V77" s="68"/>
      <c r="W77" s="68"/>
      <c r="X77" s="68"/>
      <c r="Y77" s="68"/>
      <c r="Z77" s="68"/>
      <c r="AA77" s="68"/>
      <c r="AB77" s="68"/>
      <c r="AC77" s="68"/>
    </row>
    <row r="78" spans="2:29" s="112" customFormat="1" ht="17.25" customHeight="1">
      <c r="B78" s="68"/>
      <c r="C78" s="68"/>
      <c r="D78" s="68"/>
      <c r="E78" s="68"/>
      <c r="F78" s="68"/>
      <c r="G78" s="68"/>
      <c r="H78" s="68"/>
      <c r="I78" s="68"/>
      <c r="J78" s="68"/>
      <c r="K78" s="68"/>
      <c r="L78" s="68"/>
      <c r="M78" s="68"/>
      <c r="N78" s="68"/>
      <c r="O78" s="68"/>
      <c r="P78" s="68"/>
      <c r="Q78" s="68"/>
      <c r="R78" s="68"/>
      <c r="S78" s="68"/>
      <c r="T78" s="68"/>
      <c r="U78" s="68"/>
      <c r="V78" s="68"/>
      <c r="W78" s="68"/>
      <c r="X78" s="68"/>
      <c r="Y78" s="68"/>
      <c r="Z78" s="68"/>
      <c r="AA78" s="68"/>
      <c r="AB78" s="68"/>
      <c r="AC78" s="68"/>
    </row>
    <row r="79" spans="2:29" s="112" customFormat="1" ht="17.25" customHeight="1">
      <c r="B79" s="68"/>
      <c r="C79" s="68"/>
      <c r="D79" s="68"/>
      <c r="E79" s="68"/>
      <c r="F79" s="68"/>
      <c r="G79" s="68"/>
      <c r="H79" s="68"/>
      <c r="I79" s="68"/>
      <c r="J79" s="68"/>
      <c r="K79" s="68"/>
      <c r="L79" s="68"/>
      <c r="M79" s="68"/>
      <c r="N79" s="68"/>
      <c r="O79" s="68"/>
      <c r="P79" s="68"/>
      <c r="Q79" s="68"/>
      <c r="R79" s="68"/>
      <c r="S79" s="68"/>
      <c r="T79" s="68"/>
      <c r="U79" s="68"/>
      <c r="V79" s="68"/>
      <c r="W79" s="68"/>
      <c r="X79" s="68"/>
      <c r="Y79" s="68"/>
      <c r="Z79" s="68"/>
      <c r="AA79" s="68"/>
      <c r="AB79" s="68"/>
      <c r="AC79" s="68"/>
    </row>
    <row r="80" spans="2:29" s="112" customFormat="1" ht="17.25" customHeight="1">
      <c r="B80" s="68"/>
      <c r="C80" s="68"/>
      <c r="D80" s="68"/>
      <c r="E80" s="68"/>
      <c r="F80" s="68"/>
      <c r="G80" s="68"/>
      <c r="H80" s="68"/>
      <c r="I80" s="68"/>
      <c r="J80" s="68"/>
      <c r="K80" s="68"/>
      <c r="L80" s="68"/>
      <c r="M80" s="68"/>
      <c r="N80" s="68"/>
      <c r="O80" s="68"/>
      <c r="P80" s="68"/>
      <c r="Q80" s="68"/>
      <c r="R80" s="68"/>
      <c r="S80" s="68"/>
      <c r="T80" s="68"/>
      <c r="U80" s="68"/>
      <c r="V80" s="68"/>
      <c r="W80" s="68"/>
      <c r="X80" s="68"/>
      <c r="Y80" s="68"/>
      <c r="Z80" s="68"/>
      <c r="AA80" s="68"/>
      <c r="AB80" s="68"/>
      <c r="AC80" s="68"/>
    </row>
    <row r="81" spans="2:29" s="112" customFormat="1" ht="17.25" customHeight="1">
      <c r="B81" s="68"/>
      <c r="C81" s="68"/>
      <c r="D81" s="68"/>
      <c r="E81" s="68"/>
      <c r="F81" s="68"/>
      <c r="G81" s="68"/>
      <c r="H81" s="68"/>
      <c r="I81" s="68"/>
      <c r="J81" s="68"/>
      <c r="K81" s="68"/>
      <c r="L81" s="68"/>
      <c r="M81" s="68"/>
      <c r="N81" s="68"/>
      <c r="O81" s="68"/>
      <c r="P81" s="68"/>
      <c r="Q81" s="68"/>
      <c r="R81" s="68"/>
      <c r="S81" s="68"/>
      <c r="T81" s="68"/>
      <c r="U81" s="68"/>
      <c r="V81" s="68"/>
      <c r="W81" s="68"/>
      <c r="X81" s="68"/>
      <c r="Y81" s="68"/>
      <c r="Z81" s="68"/>
      <c r="AA81" s="68"/>
      <c r="AB81" s="68"/>
      <c r="AC81" s="68"/>
    </row>
    <row r="82" spans="2:29" s="112" customFormat="1" ht="17.25" customHeight="1">
      <c r="B82" s="68"/>
      <c r="C82" s="68"/>
      <c r="D82" s="68"/>
      <c r="E82" s="68"/>
      <c r="F82" s="68"/>
      <c r="G82" s="68"/>
      <c r="H82" s="68"/>
      <c r="I82" s="68"/>
      <c r="J82" s="68"/>
      <c r="K82" s="68"/>
      <c r="L82" s="68"/>
      <c r="M82" s="68"/>
      <c r="N82" s="68"/>
      <c r="O82" s="68"/>
      <c r="P82" s="68"/>
      <c r="Q82" s="68"/>
      <c r="R82" s="68"/>
      <c r="S82" s="68"/>
      <c r="T82" s="68"/>
      <c r="U82" s="68"/>
      <c r="V82" s="68"/>
      <c r="W82" s="68"/>
      <c r="X82" s="68"/>
      <c r="Y82" s="68"/>
      <c r="Z82" s="68"/>
      <c r="AA82" s="68"/>
      <c r="AB82" s="68"/>
      <c r="AC82" s="68"/>
    </row>
    <row r="83" spans="2:29" s="112" customFormat="1" ht="17.25" customHeight="1">
      <c r="B83" s="68"/>
      <c r="C83" s="68"/>
      <c r="D83" s="68"/>
      <c r="E83" s="68"/>
      <c r="F83" s="68"/>
      <c r="G83" s="68"/>
      <c r="H83" s="68"/>
      <c r="I83" s="68"/>
      <c r="J83" s="68"/>
      <c r="K83" s="68"/>
      <c r="L83" s="68"/>
      <c r="M83" s="68"/>
      <c r="N83" s="68"/>
      <c r="O83" s="68"/>
      <c r="P83" s="68"/>
      <c r="Q83" s="68"/>
      <c r="R83" s="68"/>
      <c r="S83" s="68"/>
      <c r="T83" s="68"/>
      <c r="U83" s="68"/>
      <c r="V83" s="68"/>
      <c r="W83" s="68"/>
      <c r="X83" s="68"/>
      <c r="Y83" s="68"/>
      <c r="Z83" s="68"/>
      <c r="AA83" s="68"/>
      <c r="AB83" s="68"/>
      <c r="AC83" s="68"/>
    </row>
    <row r="84" spans="2:29" s="112" customFormat="1" ht="17.25" customHeight="1">
      <c r="B84" s="68"/>
      <c r="C84" s="68"/>
      <c r="D84" s="68"/>
      <c r="E84" s="68"/>
      <c r="F84" s="68"/>
      <c r="G84" s="68"/>
      <c r="H84" s="68"/>
      <c r="I84" s="68"/>
      <c r="J84" s="68"/>
      <c r="K84" s="68"/>
      <c r="L84" s="68"/>
      <c r="M84" s="68"/>
      <c r="N84" s="68"/>
      <c r="O84" s="68"/>
      <c r="P84" s="68"/>
      <c r="Q84" s="68"/>
      <c r="R84" s="68"/>
      <c r="S84" s="68"/>
      <c r="T84" s="68"/>
      <c r="U84" s="68"/>
      <c r="V84" s="68"/>
      <c r="W84" s="68"/>
      <c r="X84" s="68"/>
      <c r="Y84" s="68"/>
      <c r="Z84" s="68"/>
      <c r="AA84" s="68"/>
      <c r="AB84" s="68"/>
      <c r="AC84" s="68"/>
    </row>
    <row r="85" spans="2:29" s="112" customFormat="1" ht="17.25" customHeight="1">
      <c r="B85" s="68"/>
      <c r="C85" s="68"/>
      <c r="D85" s="68"/>
      <c r="E85" s="68"/>
      <c r="F85" s="68"/>
      <c r="G85" s="68"/>
      <c r="H85" s="68"/>
      <c r="I85" s="68"/>
      <c r="J85" s="68"/>
      <c r="K85" s="68"/>
      <c r="L85" s="68"/>
      <c r="M85" s="68"/>
      <c r="N85" s="68"/>
      <c r="O85" s="68"/>
      <c r="P85" s="68"/>
      <c r="Q85" s="68"/>
      <c r="R85" s="68"/>
      <c r="S85" s="68"/>
      <c r="T85" s="68"/>
      <c r="U85" s="68"/>
      <c r="V85" s="68"/>
      <c r="W85" s="68"/>
      <c r="X85" s="68"/>
      <c r="Y85" s="68"/>
      <c r="Z85" s="68"/>
      <c r="AA85" s="68"/>
      <c r="AB85" s="68"/>
      <c r="AC85" s="68"/>
    </row>
    <row r="86" spans="2:29" s="112" customFormat="1" ht="17.25" customHeight="1">
      <c r="B86" s="68"/>
      <c r="C86" s="68"/>
      <c r="D86" s="68"/>
      <c r="E86" s="68"/>
      <c r="F86" s="68"/>
      <c r="G86" s="68"/>
      <c r="H86" s="68"/>
      <c r="I86" s="68"/>
      <c r="J86" s="68"/>
      <c r="K86" s="68"/>
      <c r="L86" s="68"/>
      <c r="M86" s="68"/>
      <c r="N86" s="68"/>
      <c r="O86" s="68"/>
      <c r="P86" s="68"/>
      <c r="Q86" s="68"/>
      <c r="R86" s="68"/>
      <c r="S86" s="68"/>
      <c r="T86" s="68"/>
      <c r="U86" s="68"/>
      <c r="V86" s="68"/>
      <c r="W86" s="68"/>
      <c r="X86" s="68"/>
      <c r="Y86" s="68"/>
      <c r="Z86" s="68"/>
      <c r="AA86" s="68"/>
      <c r="AB86" s="68"/>
      <c r="AC86" s="68"/>
    </row>
    <row r="87" spans="2:29" s="112" customFormat="1" ht="17.25" customHeight="1">
      <c r="B87" s="68"/>
      <c r="C87" s="68"/>
      <c r="D87" s="68"/>
      <c r="E87" s="68"/>
      <c r="F87" s="68"/>
      <c r="G87" s="68"/>
      <c r="H87" s="68"/>
      <c r="I87" s="68"/>
      <c r="J87" s="68"/>
      <c r="K87" s="68"/>
      <c r="L87" s="68"/>
      <c r="M87" s="68"/>
      <c r="N87" s="68"/>
      <c r="O87" s="68"/>
      <c r="P87" s="68"/>
      <c r="Q87" s="68"/>
      <c r="R87" s="68"/>
      <c r="S87" s="68"/>
      <c r="T87" s="68"/>
      <c r="U87" s="68"/>
      <c r="V87" s="68"/>
      <c r="W87" s="68"/>
      <c r="X87" s="68"/>
      <c r="Y87" s="68"/>
      <c r="Z87" s="68"/>
      <c r="AA87" s="68"/>
      <c r="AB87" s="68"/>
      <c r="AC87" s="68"/>
    </row>
    <row r="88" spans="2:29" s="112" customFormat="1" ht="17.25" customHeight="1">
      <c r="B88" s="68"/>
      <c r="C88" s="68"/>
      <c r="D88" s="68"/>
      <c r="E88" s="68"/>
      <c r="F88" s="68"/>
      <c r="G88" s="68"/>
      <c r="H88" s="68"/>
      <c r="I88" s="68"/>
      <c r="J88" s="68"/>
      <c r="K88" s="68"/>
      <c r="L88" s="68"/>
      <c r="M88" s="68"/>
      <c r="N88" s="68"/>
      <c r="O88" s="68"/>
      <c r="P88" s="68"/>
      <c r="Q88" s="68"/>
      <c r="R88" s="68"/>
      <c r="S88" s="68"/>
      <c r="T88" s="68"/>
      <c r="U88" s="68"/>
      <c r="V88" s="68"/>
      <c r="W88" s="68"/>
      <c r="X88" s="68"/>
      <c r="Y88" s="68"/>
      <c r="Z88" s="68"/>
      <c r="AA88" s="68"/>
      <c r="AB88" s="68"/>
      <c r="AC88" s="68"/>
    </row>
    <row r="89" spans="2:29" s="112" customFormat="1" ht="17.25" customHeight="1">
      <c r="B89" s="68"/>
      <c r="C89" s="68"/>
      <c r="D89" s="68"/>
      <c r="E89" s="68"/>
      <c r="F89" s="68"/>
      <c r="G89" s="68"/>
      <c r="H89" s="68"/>
      <c r="I89" s="68"/>
      <c r="J89" s="68"/>
      <c r="K89" s="68"/>
      <c r="L89" s="68"/>
      <c r="M89" s="68"/>
      <c r="N89" s="68"/>
      <c r="O89" s="68"/>
      <c r="P89" s="68"/>
      <c r="Q89" s="68"/>
      <c r="R89" s="68"/>
      <c r="S89" s="68"/>
      <c r="T89" s="68"/>
      <c r="U89" s="68"/>
      <c r="V89" s="68"/>
      <c r="W89" s="68"/>
      <c r="X89" s="68"/>
      <c r="Y89" s="68"/>
      <c r="Z89" s="68"/>
      <c r="AA89" s="68"/>
      <c r="AB89" s="68"/>
      <c r="AC89" s="68"/>
    </row>
    <row r="90" spans="2:29" s="112" customFormat="1" ht="17.25" customHeight="1">
      <c r="B90" s="68"/>
      <c r="C90" s="68"/>
      <c r="D90" s="68"/>
      <c r="E90" s="68"/>
      <c r="F90" s="68"/>
      <c r="G90" s="68"/>
      <c r="H90" s="68"/>
      <c r="I90" s="68"/>
      <c r="J90" s="68"/>
      <c r="K90" s="68"/>
      <c r="L90" s="68"/>
      <c r="M90" s="68"/>
      <c r="N90" s="68"/>
      <c r="O90" s="68"/>
      <c r="P90" s="68"/>
      <c r="Q90" s="68"/>
      <c r="R90" s="68"/>
      <c r="S90" s="68"/>
      <c r="T90" s="68"/>
      <c r="U90" s="68"/>
      <c r="V90" s="68"/>
      <c r="W90" s="68"/>
      <c r="X90" s="68"/>
      <c r="Y90" s="68"/>
      <c r="Z90" s="68"/>
      <c r="AA90" s="68"/>
      <c r="AB90" s="68"/>
      <c r="AC90" s="68"/>
    </row>
    <row r="91" spans="2:29" s="112" customFormat="1" ht="17.25" customHeight="1">
      <c r="B91" s="68"/>
      <c r="C91" s="68"/>
      <c r="D91" s="68"/>
      <c r="E91" s="68"/>
      <c r="F91" s="68"/>
      <c r="G91" s="68"/>
      <c r="H91" s="68"/>
      <c r="I91" s="68"/>
      <c r="J91" s="68"/>
      <c r="K91" s="68"/>
      <c r="L91" s="68"/>
      <c r="M91" s="68"/>
      <c r="N91" s="68"/>
      <c r="O91" s="68"/>
      <c r="P91" s="68"/>
      <c r="Q91" s="68"/>
      <c r="R91" s="68"/>
      <c r="S91" s="68"/>
      <c r="T91" s="68"/>
      <c r="U91" s="68"/>
      <c r="V91" s="68"/>
      <c r="W91" s="68"/>
      <c r="X91" s="68"/>
      <c r="Y91" s="68"/>
      <c r="Z91" s="68"/>
      <c r="AA91" s="68"/>
      <c r="AB91" s="68"/>
      <c r="AC91" s="68"/>
    </row>
    <row r="92" spans="2:29" s="112" customFormat="1" ht="17.25" customHeight="1">
      <c r="B92" s="68"/>
      <c r="C92" s="68"/>
      <c r="D92" s="68"/>
      <c r="E92" s="68"/>
      <c r="F92" s="68"/>
      <c r="G92" s="68"/>
      <c r="H92" s="68"/>
      <c r="I92" s="68"/>
      <c r="J92" s="68"/>
      <c r="K92" s="68"/>
      <c r="L92" s="68"/>
      <c r="M92" s="68"/>
      <c r="N92" s="68"/>
      <c r="O92" s="68"/>
      <c r="P92" s="68"/>
      <c r="Q92" s="68"/>
      <c r="R92" s="68"/>
      <c r="S92" s="68"/>
      <c r="T92" s="68"/>
      <c r="U92" s="68"/>
      <c r="V92" s="68"/>
      <c r="W92" s="68"/>
      <c r="X92" s="68"/>
      <c r="Y92" s="68"/>
      <c r="Z92" s="68"/>
      <c r="AA92" s="68"/>
      <c r="AB92" s="68"/>
      <c r="AC92" s="68"/>
    </row>
    <row r="93" spans="2:29" s="112" customFormat="1" ht="17.25" customHeight="1">
      <c r="B93" s="68"/>
      <c r="C93" s="68"/>
      <c r="D93" s="68"/>
      <c r="E93" s="68"/>
      <c r="F93" s="68"/>
      <c r="G93" s="68"/>
      <c r="H93" s="68"/>
      <c r="I93" s="68"/>
      <c r="J93" s="68"/>
      <c r="K93" s="68"/>
      <c r="L93" s="68"/>
      <c r="M93" s="68"/>
      <c r="N93" s="68"/>
      <c r="O93" s="68"/>
      <c r="P93" s="68"/>
      <c r="Q93" s="68"/>
      <c r="R93" s="68"/>
      <c r="S93" s="68"/>
      <c r="T93" s="68"/>
      <c r="U93" s="68"/>
      <c r="V93" s="68"/>
      <c r="W93" s="68"/>
      <c r="X93" s="68"/>
      <c r="Y93" s="68"/>
      <c r="Z93" s="68"/>
      <c r="AA93" s="68"/>
      <c r="AB93" s="68"/>
      <c r="AC93" s="68"/>
    </row>
    <row r="94" spans="2:29" s="112" customFormat="1" ht="17.25" customHeight="1">
      <c r="B94" s="68"/>
      <c r="C94" s="68"/>
      <c r="D94" s="68"/>
      <c r="E94" s="68"/>
      <c r="F94" s="68"/>
      <c r="G94" s="68"/>
      <c r="H94" s="68"/>
      <c r="I94" s="68"/>
      <c r="J94" s="68"/>
      <c r="K94" s="68"/>
      <c r="L94" s="68"/>
      <c r="M94" s="68"/>
      <c r="N94" s="68"/>
      <c r="O94" s="68"/>
      <c r="P94" s="68"/>
      <c r="Q94" s="68"/>
      <c r="R94" s="68"/>
      <c r="S94" s="68"/>
      <c r="T94" s="68"/>
      <c r="U94" s="68"/>
      <c r="V94" s="68"/>
      <c r="W94" s="68"/>
      <c r="X94" s="68"/>
      <c r="Y94" s="68"/>
      <c r="Z94" s="68"/>
      <c r="AA94" s="68"/>
      <c r="AB94" s="68"/>
      <c r="AC94" s="68"/>
    </row>
    <row r="95" spans="2:29" s="112" customFormat="1" ht="17.25" customHeight="1">
      <c r="B95" s="68"/>
      <c r="C95" s="68"/>
      <c r="D95" s="68"/>
      <c r="E95" s="68"/>
      <c r="F95" s="68"/>
      <c r="G95" s="68"/>
      <c r="H95" s="68"/>
      <c r="I95" s="68"/>
      <c r="J95" s="68"/>
      <c r="K95" s="68"/>
      <c r="L95" s="68"/>
      <c r="M95" s="68"/>
      <c r="N95" s="68"/>
      <c r="O95" s="68"/>
      <c r="P95" s="68"/>
      <c r="Q95" s="68"/>
      <c r="R95" s="68"/>
      <c r="S95" s="68"/>
      <c r="T95" s="68"/>
      <c r="U95" s="68"/>
      <c r="V95" s="68"/>
      <c r="W95" s="68"/>
      <c r="X95" s="68"/>
      <c r="Y95" s="68"/>
      <c r="Z95" s="68"/>
      <c r="AA95" s="68"/>
      <c r="AB95" s="68"/>
      <c r="AC95" s="68"/>
    </row>
    <row r="96" spans="2:29" s="112" customFormat="1" ht="17.25" customHeight="1">
      <c r="B96" s="68"/>
      <c r="C96" s="68"/>
      <c r="D96" s="68"/>
      <c r="E96" s="68"/>
      <c r="F96" s="68"/>
      <c r="G96" s="68"/>
      <c r="H96" s="68"/>
      <c r="I96" s="68"/>
      <c r="J96" s="68"/>
      <c r="K96" s="68"/>
      <c r="L96" s="68"/>
      <c r="M96" s="68"/>
      <c r="N96" s="68"/>
      <c r="O96" s="68"/>
      <c r="P96" s="68"/>
      <c r="Q96" s="68"/>
      <c r="R96" s="68"/>
      <c r="S96" s="68"/>
      <c r="T96" s="68"/>
      <c r="U96" s="68"/>
      <c r="V96" s="68"/>
      <c r="W96" s="68"/>
      <c r="X96" s="68"/>
      <c r="Y96" s="68"/>
      <c r="Z96" s="68"/>
      <c r="AA96" s="68"/>
      <c r="AB96" s="68"/>
      <c r="AC96" s="68"/>
    </row>
    <row r="97" spans="2:29" s="112" customFormat="1" ht="17.25" customHeight="1">
      <c r="B97" s="68"/>
      <c r="C97" s="68"/>
      <c r="D97" s="68"/>
      <c r="E97" s="68"/>
      <c r="F97" s="68"/>
      <c r="G97" s="68"/>
      <c r="H97" s="68"/>
      <c r="I97" s="68"/>
      <c r="J97" s="68"/>
      <c r="K97" s="68"/>
      <c r="L97" s="68"/>
      <c r="M97" s="68"/>
      <c r="N97" s="68"/>
      <c r="O97" s="68"/>
      <c r="P97" s="68"/>
      <c r="Q97" s="68"/>
      <c r="R97" s="68"/>
      <c r="S97" s="68"/>
      <c r="T97" s="68"/>
      <c r="U97" s="68"/>
      <c r="V97" s="68"/>
      <c r="W97" s="68"/>
      <c r="X97" s="68"/>
      <c r="Y97" s="68"/>
      <c r="Z97" s="68"/>
      <c r="AA97" s="68"/>
      <c r="AB97" s="68"/>
      <c r="AC97" s="68"/>
    </row>
    <row r="98" spans="2:29" ht="17.25" customHeight="1"/>
    <row r="99" spans="2:29" ht="17.25" customHeight="1"/>
    <row r="100" spans="2:29" ht="17.25" customHeight="1"/>
    <row r="101" spans="2:29" ht="17.25" customHeight="1"/>
    <row r="102" spans="2:29" ht="17.25" customHeight="1"/>
    <row r="103" spans="2:29" ht="17.25" customHeight="1"/>
  </sheetData>
  <sheetProtection sheet="1" objects="1" scenarios="1"/>
  <mergeCells count="109">
    <mergeCell ref="A2:J2"/>
    <mergeCell ref="F3:J3"/>
    <mergeCell ref="F4:J4"/>
    <mergeCell ref="B7:B8"/>
    <mergeCell ref="C7:I7"/>
    <mergeCell ref="B9:B10"/>
    <mergeCell ref="C9:C10"/>
    <mergeCell ref="D9:D10"/>
    <mergeCell ref="E9:E10"/>
    <mergeCell ref="F9:F10"/>
    <mergeCell ref="G9:G10"/>
    <mergeCell ref="H9:H10"/>
    <mergeCell ref="I9:I10"/>
    <mergeCell ref="B11:B12"/>
    <mergeCell ref="C11:C12"/>
    <mergeCell ref="D11:D12"/>
    <mergeCell ref="E11:E12"/>
    <mergeCell ref="F11:F12"/>
    <mergeCell ref="G11:G12"/>
    <mergeCell ref="H11:H12"/>
    <mergeCell ref="I11:I12"/>
    <mergeCell ref="B13:B14"/>
    <mergeCell ref="C13:C14"/>
    <mergeCell ref="D13:D14"/>
    <mergeCell ref="E13:E14"/>
    <mergeCell ref="F13:F14"/>
    <mergeCell ref="G13:G14"/>
    <mergeCell ref="H13:H14"/>
    <mergeCell ref="I13:I14"/>
    <mergeCell ref="H15:H16"/>
    <mergeCell ref="I15:I16"/>
    <mergeCell ref="B17:B18"/>
    <mergeCell ref="C17:C18"/>
    <mergeCell ref="D17:D18"/>
    <mergeCell ref="E17:E18"/>
    <mergeCell ref="F17:F18"/>
    <mergeCell ref="G17:G18"/>
    <mergeCell ref="H17:H18"/>
    <mergeCell ref="I17:I18"/>
    <mergeCell ref="B15:B16"/>
    <mergeCell ref="C15:C16"/>
    <mergeCell ref="D15:D16"/>
    <mergeCell ref="E15:E16"/>
    <mergeCell ref="F15:F16"/>
    <mergeCell ref="G15:G16"/>
    <mergeCell ref="H19:H20"/>
    <mergeCell ref="I19:I20"/>
    <mergeCell ref="B21:B22"/>
    <mergeCell ref="C21:C22"/>
    <mergeCell ref="D21:D22"/>
    <mergeCell ref="E21:E22"/>
    <mergeCell ref="F21:F22"/>
    <mergeCell ref="G21:G22"/>
    <mergeCell ref="H21:H22"/>
    <mergeCell ref="I21:I22"/>
    <mergeCell ref="B19:B20"/>
    <mergeCell ref="C19:C20"/>
    <mergeCell ref="D19:D20"/>
    <mergeCell ref="E19:E20"/>
    <mergeCell ref="F19:F20"/>
    <mergeCell ref="G19:G20"/>
    <mergeCell ref="H23:H24"/>
    <mergeCell ref="I23:I24"/>
    <mergeCell ref="B25:B26"/>
    <mergeCell ref="C25:C26"/>
    <mergeCell ref="D25:D26"/>
    <mergeCell ref="E25:E26"/>
    <mergeCell ref="F25:F26"/>
    <mergeCell ref="G25:G26"/>
    <mergeCell ref="H25:H26"/>
    <mergeCell ref="I25:I26"/>
    <mergeCell ref="B23:B24"/>
    <mergeCell ref="C23:C24"/>
    <mergeCell ref="D23:D24"/>
    <mergeCell ref="E23:E24"/>
    <mergeCell ref="F23:F24"/>
    <mergeCell ref="G23:G24"/>
    <mergeCell ref="H27:H28"/>
    <mergeCell ref="I27:I28"/>
    <mergeCell ref="B29:B30"/>
    <mergeCell ref="C29:C30"/>
    <mergeCell ref="D29:D30"/>
    <mergeCell ref="E29:E30"/>
    <mergeCell ref="F29:F30"/>
    <mergeCell ref="G29:G30"/>
    <mergeCell ref="H29:H30"/>
    <mergeCell ref="I29:I30"/>
    <mergeCell ref="B27:B28"/>
    <mergeCell ref="C27:C28"/>
    <mergeCell ref="D27:D28"/>
    <mergeCell ref="E27:E28"/>
    <mergeCell ref="F27:F28"/>
    <mergeCell ref="G27:G28"/>
    <mergeCell ref="H31:H32"/>
    <mergeCell ref="I31:I32"/>
    <mergeCell ref="B33:B34"/>
    <mergeCell ref="C33:C34"/>
    <mergeCell ref="D33:D34"/>
    <mergeCell ref="E33:E34"/>
    <mergeCell ref="F33:F34"/>
    <mergeCell ref="G33:G34"/>
    <mergeCell ref="H33:H34"/>
    <mergeCell ref="I33:I34"/>
    <mergeCell ref="B31:B32"/>
    <mergeCell ref="C31:C32"/>
    <mergeCell ref="D31:D32"/>
    <mergeCell ref="E31:E32"/>
    <mergeCell ref="F31:F32"/>
    <mergeCell ref="G31:G32"/>
  </mergeCells>
  <phoneticPr fontId="5"/>
  <pageMargins left="1.1023622047244095" right="0.70866141732283472" top="0.74803149606299213" bottom="0.74803149606299213" header="0.31496062992125984" footer="0.31496062992125984"/>
  <pageSetup paperSize="9" scale="71" orientation="landscape" r:id="rId1"/>
  <rowBreaks count="1" manualBreakCount="1">
    <brk id="56" max="23" man="1"/>
  </rowBreaks>
  <colBreaks count="1" manualBreakCount="1">
    <brk id="16" max="36" man="1"/>
  </col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27F24D-5559-4A4F-9AEB-BA3AA0837C96}">
  <sheetPr>
    <tabColor rgb="FF0070C0"/>
  </sheetPr>
  <dimension ref="A1:AO35"/>
  <sheetViews>
    <sheetView showGridLines="0" view="pageBreakPreview" zoomScale="85" zoomScaleNormal="100" zoomScaleSheetLayoutView="85" workbookViewId="0">
      <selection activeCell="BF5" sqref="BF5"/>
    </sheetView>
  </sheetViews>
  <sheetFormatPr defaultColWidth="3" defaultRowHeight="13"/>
  <cols>
    <col min="1" max="1" width="3" style="89" customWidth="1"/>
    <col min="2" max="24" width="3" style="331"/>
    <col min="25" max="25" width="4.08984375" style="331" bestFit="1" customWidth="1"/>
    <col min="26" max="256" width="3" style="331"/>
    <col min="257" max="257" width="3" style="331" customWidth="1"/>
    <col min="258" max="512" width="3" style="331"/>
    <col min="513" max="513" width="3" style="331" customWidth="1"/>
    <col min="514" max="768" width="3" style="331"/>
    <col min="769" max="769" width="3" style="331" customWidth="1"/>
    <col min="770" max="1024" width="3" style="331"/>
    <col min="1025" max="1025" width="3" style="331" customWidth="1"/>
    <col min="1026" max="1280" width="3" style="331"/>
    <col min="1281" max="1281" width="3" style="331" customWidth="1"/>
    <col min="1282" max="1536" width="3" style="331"/>
    <col min="1537" max="1537" width="3" style="331" customWidth="1"/>
    <col min="1538" max="1792" width="3" style="331"/>
    <col min="1793" max="1793" width="3" style="331" customWidth="1"/>
    <col min="1794" max="2048" width="3" style="331"/>
    <col min="2049" max="2049" width="3" style="331" customWidth="1"/>
    <col min="2050" max="2304" width="3" style="331"/>
    <col min="2305" max="2305" width="3" style="331" customWidth="1"/>
    <col min="2306" max="2560" width="3" style="331"/>
    <col min="2561" max="2561" width="3" style="331" customWidth="1"/>
    <col min="2562" max="2816" width="3" style="331"/>
    <col min="2817" max="2817" width="3" style="331" customWidth="1"/>
    <col min="2818" max="3072" width="3" style="331"/>
    <col min="3073" max="3073" width="3" style="331" customWidth="1"/>
    <col min="3074" max="3328" width="3" style="331"/>
    <col min="3329" max="3329" width="3" style="331" customWidth="1"/>
    <col min="3330" max="3584" width="3" style="331"/>
    <col min="3585" max="3585" width="3" style="331" customWidth="1"/>
    <col min="3586" max="3840" width="3" style="331"/>
    <col min="3841" max="3841" width="3" style="331" customWidth="1"/>
    <col min="3842" max="4096" width="3" style="331"/>
    <col min="4097" max="4097" width="3" style="331" customWidth="1"/>
    <col min="4098" max="4352" width="3" style="331"/>
    <col min="4353" max="4353" width="3" style="331" customWidth="1"/>
    <col min="4354" max="4608" width="3" style="331"/>
    <col min="4609" max="4609" width="3" style="331" customWidth="1"/>
    <col min="4610" max="4864" width="3" style="331"/>
    <col min="4865" max="4865" width="3" style="331" customWidth="1"/>
    <col min="4866" max="5120" width="3" style="331"/>
    <col min="5121" max="5121" width="3" style="331" customWidth="1"/>
    <col min="5122" max="5376" width="3" style="331"/>
    <col min="5377" max="5377" width="3" style="331" customWidth="1"/>
    <col min="5378" max="5632" width="3" style="331"/>
    <col min="5633" max="5633" width="3" style="331" customWidth="1"/>
    <col min="5634" max="5888" width="3" style="331"/>
    <col min="5889" max="5889" width="3" style="331" customWidth="1"/>
    <col min="5890" max="6144" width="3" style="331"/>
    <col min="6145" max="6145" width="3" style="331" customWidth="1"/>
    <col min="6146" max="6400" width="3" style="331"/>
    <col min="6401" max="6401" width="3" style="331" customWidth="1"/>
    <col min="6402" max="6656" width="3" style="331"/>
    <col min="6657" max="6657" width="3" style="331" customWidth="1"/>
    <col min="6658" max="6912" width="3" style="331"/>
    <col min="6913" max="6913" width="3" style="331" customWidth="1"/>
    <col min="6914" max="7168" width="3" style="331"/>
    <col min="7169" max="7169" width="3" style="331" customWidth="1"/>
    <col min="7170" max="7424" width="3" style="331"/>
    <col min="7425" max="7425" width="3" style="331" customWidth="1"/>
    <col min="7426" max="7680" width="3" style="331"/>
    <col min="7681" max="7681" width="3" style="331" customWidth="1"/>
    <col min="7682" max="7936" width="3" style="331"/>
    <col min="7937" max="7937" width="3" style="331" customWidth="1"/>
    <col min="7938" max="8192" width="3" style="331"/>
    <col min="8193" max="8193" width="3" style="331" customWidth="1"/>
    <col min="8194" max="8448" width="3" style="331"/>
    <col min="8449" max="8449" width="3" style="331" customWidth="1"/>
    <col min="8450" max="8704" width="3" style="331"/>
    <col min="8705" max="8705" width="3" style="331" customWidth="1"/>
    <col min="8706" max="8960" width="3" style="331"/>
    <col min="8961" max="8961" width="3" style="331" customWidth="1"/>
    <col min="8962" max="9216" width="3" style="331"/>
    <col min="9217" max="9217" width="3" style="331" customWidth="1"/>
    <col min="9218" max="9472" width="3" style="331"/>
    <col min="9473" max="9473" width="3" style="331" customWidth="1"/>
    <col min="9474" max="9728" width="3" style="331"/>
    <col min="9729" max="9729" width="3" style="331" customWidth="1"/>
    <col min="9730" max="9984" width="3" style="331"/>
    <col min="9985" max="9985" width="3" style="331" customWidth="1"/>
    <col min="9986" max="10240" width="3" style="331"/>
    <col min="10241" max="10241" width="3" style="331" customWidth="1"/>
    <col min="10242" max="10496" width="3" style="331"/>
    <col min="10497" max="10497" width="3" style="331" customWidth="1"/>
    <col min="10498" max="10752" width="3" style="331"/>
    <col min="10753" max="10753" width="3" style="331" customWidth="1"/>
    <col min="10754" max="11008" width="3" style="331"/>
    <col min="11009" max="11009" width="3" style="331" customWidth="1"/>
    <col min="11010" max="11264" width="3" style="331"/>
    <col min="11265" max="11265" width="3" style="331" customWidth="1"/>
    <col min="11266" max="11520" width="3" style="331"/>
    <col min="11521" max="11521" width="3" style="331" customWidth="1"/>
    <col min="11522" max="11776" width="3" style="331"/>
    <col min="11777" max="11777" width="3" style="331" customWidth="1"/>
    <col min="11778" max="12032" width="3" style="331"/>
    <col min="12033" max="12033" width="3" style="331" customWidth="1"/>
    <col min="12034" max="12288" width="3" style="331"/>
    <col min="12289" max="12289" width="3" style="331" customWidth="1"/>
    <col min="12290" max="12544" width="3" style="331"/>
    <col min="12545" max="12545" width="3" style="331" customWidth="1"/>
    <col min="12546" max="12800" width="3" style="331"/>
    <col min="12801" max="12801" width="3" style="331" customWidth="1"/>
    <col min="12802" max="13056" width="3" style="331"/>
    <col min="13057" max="13057" width="3" style="331" customWidth="1"/>
    <col min="13058" max="13312" width="3" style="331"/>
    <col min="13313" max="13313" width="3" style="331" customWidth="1"/>
    <col min="13314" max="13568" width="3" style="331"/>
    <col min="13569" max="13569" width="3" style="331" customWidth="1"/>
    <col min="13570" max="13824" width="3" style="331"/>
    <col min="13825" max="13825" width="3" style="331" customWidth="1"/>
    <col min="13826" max="14080" width="3" style="331"/>
    <col min="14081" max="14081" width="3" style="331" customWidth="1"/>
    <col min="14082" max="14336" width="3" style="331"/>
    <col min="14337" max="14337" width="3" style="331" customWidth="1"/>
    <col min="14338" max="14592" width="3" style="331"/>
    <col min="14593" max="14593" width="3" style="331" customWidth="1"/>
    <col min="14594" max="14848" width="3" style="331"/>
    <col min="14849" max="14849" width="3" style="331" customWidth="1"/>
    <col min="14850" max="15104" width="3" style="331"/>
    <col min="15105" max="15105" width="3" style="331" customWidth="1"/>
    <col min="15106" max="15360" width="3" style="331"/>
    <col min="15361" max="15361" width="3" style="331" customWidth="1"/>
    <col min="15362" max="15616" width="3" style="331"/>
    <col min="15617" max="15617" width="3" style="331" customWidth="1"/>
    <col min="15618" max="15872" width="3" style="331"/>
    <col min="15873" max="15873" width="3" style="331" customWidth="1"/>
    <col min="15874" max="16128" width="3" style="331"/>
    <col min="16129" max="16129" width="3" style="331" customWidth="1"/>
    <col min="16130" max="16384" width="3" style="331"/>
  </cols>
  <sheetData>
    <row r="1" spans="1:41" ht="14">
      <c r="A1" s="74" t="s">
        <v>278</v>
      </c>
    </row>
    <row r="2" spans="1:41" s="77" customFormat="1" ht="16.5">
      <c r="A2" s="76"/>
      <c r="P2" s="76" t="s">
        <v>65</v>
      </c>
      <c r="R2" s="788">
        <v>6</v>
      </c>
      <c r="S2" s="788"/>
      <c r="T2" s="77" t="s">
        <v>66</v>
      </c>
    </row>
    <row r="4" spans="1:41" s="305" customFormat="1" ht="14">
      <c r="A4" s="74"/>
      <c r="X4" s="74" t="s">
        <v>67</v>
      </c>
      <c r="AB4" s="564" t="str">
        <f>'【記載例】変更申請書（区内）'!W13</f>
        <v>〇〇保育園</v>
      </c>
      <c r="AC4" s="564"/>
      <c r="AD4" s="564"/>
      <c r="AE4" s="564"/>
      <c r="AF4" s="564"/>
      <c r="AG4" s="564"/>
      <c r="AH4" s="564"/>
      <c r="AI4" s="564"/>
      <c r="AJ4" s="564"/>
      <c r="AK4" s="564"/>
      <c r="AL4" s="564"/>
      <c r="AM4" s="564"/>
      <c r="AN4" s="564"/>
      <c r="AO4" s="564"/>
    </row>
    <row r="5" spans="1:41" s="305" customFormat="1" ht="14">
      <c r="A5" s="74"/>
    </row>
    <row r="6" spans="1:41" s="305" customFormat="1" ht="14">
      <c r="A6" s="74" t="s">
        <v>68</v>
      </c>
    </row>
    <row r="7" spans="1:41" s="305" customFormat="1" ht="14">
      <c r="A7" s="74"/>
    </row>
    <row r="8" spans="1:41" s="305" customFormat="1" ht="14">
      <c r="A8" s="74" t="s">
        <v>69</v>
      </c>
      <c r="J8" s="305" t="s">
        <v>70</v>
      </c>
    </row>
    <row r="9" spans="1:41" s="305" customFormat="1" ht="14">
      <c r="A9" s="74"/>
    </row>
    <row r="10" spans="1:41" s="305" customFormat="1" ht="14">
      <c r="A10" s="74" t="s">
        <v>71</v>
      </c>
      <c r="J10" s="789" t="str">
        <f>'【記載例】変更申請書（区内）'!W15</f>
        <v>東京都△△区□□１－１－１　〇〇ビル</v>
      </c>
      <c r="K10" s="789"/>
      <c r="L10" s="789"/>
      <c r="M10" s="789"/>
      <c r="N10" s="789"/>
      <c r="O10" s="789"/>
      <c r="P10" s="789"/>
      <c r="Q10" s="789"/>
      <c r="R10" s="789"/>
      <c r="S10" s="789"/>
      <c r="T10" s="789"/>
      <c r="U10" s="789"/>
      <c r="V10" s="789"/>
      <c r="W10" s="789"/>
      <c r="X10" s="789"/>
      <c r="Y10" s="789"/>
      <c r="Z10" s="789"/>
      <c r="AA10" s="789"/>
      <c r="AB10" s="789"/>
      <c r="AC10" s="789"/>
      <c r="AD10" s="789"/>
    </row>
    <row r="11" spans="1:41" s="305" customFormat="1" ht="14">
      <c r="A11" s="74"/>
    </row>
    <row r="12" spans="1:41" s="305" customFormat="1" ht="14">
      <c r="A12" s="74" t="s">
        <v>72</v>
      </c>
      <c r="J12" s="79" t="s">
        <v>65</v>
      </c>
      <c r="K12" s="79"/>
      <c r="L12" s="207">
        <v>6</v>
      </c>
      <c r="M12" s="79" t="s">
        <v>73</v>
      </c>
      <c r="N12" s="207">
        <v>4</v>
      </c>
      <c r="O12" s="79" t="s">
        <v>74</v>
      </c>
      <c r="P12" s="207">
        <v>1</v>
      </c>
      <c r="Q12" s="79" t="s">
        <v>2</v>
      </c>
      <c r="R12" s="79" t="s">
        <v>46</v>
      </c>
      <c r="S12" s="79" t="s">
        <v>65</v>
      </c>
      <c r="T12" s="78"/>
      <c r="U12" s="207">
        <v>7</v>
      </c>
      <c r="V12" s="79" t="s">
        <v>0</v>
      </c>
      <c r="W12" s="207">
        <v>3</v>
      </c>
      <c r="X12" s="79" t="s">
        <v>74</v>
      </c>
      <c r="Y12" s="207">
        <v>31</v>
      </c>
      <c r="Z12" s="79" t="s">
        <v>2</v>
      </c>
    </row>
    <row r="13" spans="1:41" s="305" customFormat="1" ht="14">
      <c r="A13" s="74"/>
      <c r="I13" s="79"/>
      <c r="J13" s="78"/>
      <c r="K13" s="78"/>
      <c r="L13" s="78"/>
      <c r="M13" s="79"/>
      <c r="N13" s="78"/>
      <c r="O13" s="78"/>
      <c r="P13" s="79"/>
      <c r="Q13" s="78"/>
      <c r="R13" s="78"/>
      <c r="S13" s="79"/>
      <c r="T13" s="79"/>
      <c r="U13" s="78"/>
      <c r="V13" s="78"/>
      <c r="W13" s="78"/>
      <c r="X13" s="79"/>
      <c r="Y13" s="78"/>
      <c r="Z13" s="78"/>
      <c r="AA13" s="79"/>
      <c r="AB13" s="78"/>
      <c r="AC13" s="78"/>
      <c r="AD13" s="79"/>
      <c r="AE13" s="79"/>
    </row>
    <row r="14" spans="1:41" s="305" customFormat="1" ht="14">
      <c r="A14" s="74" t="s">
        <v>75</v>
      </c>
    </row>
    <row r="15" spans="1:41" s="305" customFormat="1" ht="14">
      <c r="A15" s="74"/>
      <c r="C15" s="790" t="s">
        <v>307</v>
      </c>
      <c r="D15" s="790"/>
      <c r="E15" s="790"/>
      <c r="F15" s="790"/>
      <c r="G15" s="790"/>
      <c r="H15" s="790"/>
      <c r="I15" s="790"/>
      <c r="J15" s="790"/>
      <c r="K15" s="790"/>
      <c r="L15" s="790"/>
      <c r="M15" s="790"/>
      <c r="N15" s="790"/>
      <c r="O15" s="790"/>
      <c r="P15" s="790"/>
      <c r="Q15" s="790"/>
      <c r="R15" s="790"/>
      <c r="S15" s="790"/>
      <c r="T15" s="790"/>
      <c r="U15" s="790"/>
      <c r="V15" s="790"/>
      <c r="W15" s="790"/>
      <c r="X15" s="790"/>
      <c r="Y15" s="790"/>
      <c r="Z15" s="790"/>
      <c r="AA15" s="790"/>
      <c r="AB15" s="790"/>
      <c r="AC15" s="790"/>
      <c r="AD15" s="790"/>
      <c r="AE15" s="790"/>
      <c r="AF15" s="790"/>
      <c r="AG15" s="790"/>
      <c r="AH15" s="790"/>
      <c r="AI15" s="790"/>
      <c r="AJ15" s="790"/>
      <c r="AK15" s="790"/>
      <c r="AL15" s="790"/>
      <c r="AM15" s="790"/>
      <c r="AN15" s="790"/>
      <c r="AO15" s="790"/>
    </row>
    <row r="16" spans="1:41" s="305" customFormat="1" ht="14">
      <c r="A16" s="74" t="s">
        <v>76</v>
      </c>
      <c r="C16" s="790"/>
      <c r="D16" s="790"/>
      <c r="E16" s="790"/>
      <c r="F16" s="790"/>
      <c r="G16" s="790"/>
      <c r="H16" s="790"/>
      <c r="I16" s="790"/>
      <c r="J16" s="790"/>
      <c r="K16" s="790"/>
      <c r="L16" s="790"/>
      <c r="M16" s="790"/>
      <c r="N16" s="790"/>
      <c r="O16" s="790"/>
      <c r="P16" s="790"/>
      <c r="Q16" s="790"/>
      <c r="R16" s="790"/>
      <c r="S16" s="790"/>
      <c r="T16" s="790"/>
      <c r="U16" s="790"/>
      <c r="V16" s="790"/>
      <c r="W16" s="790"/>
      <c r="X16" s="790"/>
      <c r="Y16" s="790"/>
      <c r="Z16" s="790"/>
      <c r="AA16" s="790"/>
      <c r="AB16" s="790"/>
      <c r="AC16" s="790"/>
      <c r="AD16" s="790"/>
      <c r="AE16" s="790"/>
      <c r="AF16" s="790"/>
      <c r="AG16" s="790"/>
      <c r="AH16" s="790"/>
      <c r="AI16" s="790"/>
      <c r="AJ16" s="790"/>
      <c r="AK16" s="790"/>
      <c r="AL16" s="790"/>
      <c r="AM16" s="790"/>
      <c r="AN16" s="790"/>
      <c r="AO16" s="790"/>
    </row>
    <row r="17" spans="1:41" s="305" customFormat="1" ht="14">
      <c r="A17" s="74"/>
      <c r="C17" s="790"/>
      <c r="D17" s="790"/>
      <c r="E17" s="790"/>
      <c r="F17" s="790"/>
      <c r="G17" s="790"/>
      <c r="H17" s="790"/>
      <c r="I17" s="790"/>
      <c r="J17" s="790"/>
      <c r="K17" s="790"/>
      <c r="L17" s="790"/>
      <c r="M17" s="790"/>
      <c r="N17" s="790"/>
      <c r="O17" s="790"/>
      <c r="P17" s="790"/>
      <c r="Q17" s="790"/>
      <c r="R17" s="790"/>
      <c r="S17" s="790"/>
      <c r="T17" s="790"/>
      <c r="U17" s="790"/>
      <c r="V17" s="790"/>
      <c r="W17" s="790"/>
      <c r="X17" s="790"/>
      <c r="Y17" s="790"/>
      <c r="Z17" s="790"/>
      <c r="AA17" s="790"/>
      <c r="AB17" s="790"/>
      <c r="AC17" s="790"/>
      <c r="AD17" s="790"/>
      <c r="AE17" s="790"/>
      <c r="AF17" s="790"/>
      <c r="AG17" s="790"/>
      <c r="AH17" s="790"/>
      <c r="AI17" s="790"/>
      <c r="AJ17" s="790"/>
      <c r="AK17" s="790"/>
      <c r="AL17" s="790"/>
      <c r="AM17" s="790"/>
      <c r="AN17" s="790"/>
      <c r="AO17" s="790"/>
    </row>
    <row r="18" spans="1:41" s="305" customFormat="1" ht="14">
      <c r="A18" s="74"/>
      <c r="C18" s="790"/>
      <c r="D18" s="790"/>
      <c r="E18" s="790"/>
      <c r="F18" s="790"/>
      <c r="G18" s="790"/>
      <c r="H18" s="790"/>
      <c r="I18" s="790"/>
      <c r="J18" s="790"/>
      <c r="K18" s="790"/>
      <c r="L18" s="790"/>
      <c r="M18" s="790"/>
      <c r="N18" s="790"/>
      <c r="O18" s="790"/>
      <c r="P18" s="790"/>
      <c r="Q18" s="790"/>
      <c r="R18" s="790"/>
      <c r="S18" s="790"/>
      <c r="T18" s="790"/>
      <c r="U18" s="790"/>
      <c r="V18" s="790"/>
      <c r="W18" s="790"/>
      <c r="X18" s="790"/>
      <c r="Y18" s="790"/>
      <c r="Z18" s="790"/>
      <c r="AA18" s="790"/>
      <c r="AB18" s="790"/>
      <c r="AC18" s="790"/>
      <c r="AD18" s="790"/>
      <c r="AE18" s="790"/>
      <c r="AF18" s="790"/>
      <c r="AG18" s="790"/>
      <c r="AH18" s="790"/>
      <c r="AI18" s="790"/>
      <c r="AJ18" s="790"/>
      <c r="AK18" s="790"/>
      <c r="AL18" s="790"/>
      <c r="AM18" s="790"/>
      <c r="AN18" s="790"/>
      <c r="AO18" s="790"/>
    </row>
    <row r="19" spans="1:41" s="305" customFormat="1" ht="14">
      <c r="A19" s="74"/>
    </row>
    <row r="20" spans="1:41" s="305" customFormat="1" ht="14">
      <c r="A20" s="74" t="s">
        <v>77</v>
      </c>
    </row>
    <row r="21" spans="1:41" s="305" customFormat="1" ht="14.5" thickBot="1">
      <c r="A21" s="74"/>
    </row>
    <row r="22" spans="1:41" s="334" customFormat="1" ht="14">
      <c r="A22" s="791"/>
      <c r="B22" s="338"/>
      <c r="C22" s="792" t="s">
        <v>78</v>
      </c>
      <c r="D22" s="793"/>
      <c r="E22" s="793"/>
      <c r="F22" s="793"/>
      <c r="G22" s="793"/>
      <c r="H22" s="793"/>
      <c r="I22" s="793"/>
      <c r="J22" s="793"/>
      <c r="K22" s="794"/>
      <c r="L22" s="795" t="s">
        <v>79</v>
      </c>
      <c r="M22" s="796"/>
      <c r="N22" s="796"/>
      <c r="O22" s="796"/>
      <c r="P22" s="796"/>
      <c r="Q22" s="797"/>
      <c r="R22" s="795" t="s">
        <v>80</v>
      </c>
      <c r="S22" s="796"/>
      <c r="T22" s="796"/>
      <c r="U22" s="796"/>
      <c r="V22" s="796"/>
      <c r="W22" s="797"/>
      <c r="X22" s="795" t="s">
        <v>81</v>
      </c>
      <c r="Y22" s="796"/>
      <c r="Z22" s="796"/>
      <c r="AA22" s="796"/>
      <c r="AB22" s="796"/>
      <c r="AC22" s="798"/>
      <c r="AD22" s="792" t="s">
        <v>82</v>
      </c>
      <c r="AE22" s="796"/>
      <c r="AF22" s="796"/>
      <c r="AG22" s="796"/>
      <c r="AH22" s="796"/>
      <c r="AI22" s="797"/>
      <c r="AJ22" s="795" t="s">
        <v>83</v>
      </c>
      <c r="AK22" s="796"/>
      <c r="AL22" s="796"/>
      <c r="AM22" s="796"/>
      <c r="AN22" s="796"/>
      <c r="AO22" s="798"/>
    </row>
    <row r="23" spans="1:41" s="74" customFormat="1" ht="14">
      <c r="A23" s="791"/>
      <c r="B23" s="341"/>
      <c r="C23" s="783" t="s">
        <v>84</v>
      </c>
      <c r="D23" s="784"/>
      <c r="E23" s="784"/>
      <c r="F23" s="784"/>
      <c r="G23" s="784"/>
      <c r="H23" s="784"/>
      <c r="I23" s="784"/>
      <c r="J23" s="784"/>
      <c r="K23" s="785"/>
      <c r="L23" s="779">
        <f>【記載例】【別紙4】収支予算書!G31</f>
        <v>59908093</v>
      </c>
      <c r="M23" s="780"/>
      <c r="N23" s="780"/>
      <c r="O23" s="780"/>
      <c r="P23" s="780"/>
      <c r="Q23" s="781"/>
      <c r="R23" s="553"/>
      <c r="S23" s="556"/>
      <c r="T23" s="556"/>
      <c r="U23" s="556"/>
      <c r="V23" s="556"/>
      <c r="W23" s="557"/>
      <c r="X23" s="553"/>
      <c r="Y23" s="556"/>
      <c r="Z23" s="556"/>
      <c r="AA23" s="556"/>
      <c r="AB23" s="556"/>
      <c r="AC23" s="787"/>
      <c r="AD23" s="786"/>
      <c r="AE23" s="556"/>
      <c r="AF23" s="556"/>
      <c r="AG23" s="556"/>
      <c r="AH23" s="556"/>
      <c r="AI23" s="557"/>
      <c r="AJ23" s="553"/>
      <c r="AK23" s="556"/>
      <c r="AL23" s="556"/>
      <c r="AM23" s="556"/>
      <c r="AN23" s="556"/>
      <c r="AO23" s="787"/>
    </row>
    <row r="24" spans="1:41" s="74" customFormat="1" ht="14">
      <c r="A24" s="791"/>
      <c r="B24" s="341"/>
      <c r="C24" s="783" t="s">
        <v>85</v>
      </c>
      <c r="D24" s="784"/>
      <c r="E24" s="784"/>
      <c r="F24" s="784"/>
      <c r="G24" s="784"/>
      <c r="H24" s="784"/>
      <c r="I24" s="784"/>
      <c r="J24" s="784"/>
      <c r="K24" s="785"/>
      <c r="L24" s="779">
        <f>【記載例】【別紙4】収支予算書!G43</f>
        <v>59908093</v>
      </c>
      <c r="M24" s="780"/>
      <c r="N24" s="780"/>
      <c r="O24" s="780"/>
      <c r="P24" s="780"/>
      <c r="Q24" s="781"/>
      <c r="R24" s="558"/>
      <c r="S24" s="777"/>
      <c r="T24" s="777"/>
      <c r="U24" s="777"/>
      <c r="V24" s="777"/>
      <c r="W24" s="560"/>
      <c r="X24" s="558"/>
      <c r="Y24" s="777"/>
      <c r="Z24" s="777"/>
      <c r="AA24" s="777"/>
      <c r="AB24" s="777"/>
      <c r="AC24" s="778"/>
      <c r="AD24" s="782"/>
      <c r="AE24" s="777"/>
      <c r="AF24" s="777"/>
      <c r="AG24" s="777"/>
      <c r="AH24" s="777"/>
      <c r="AI24" s="560"/>
      <c r="AJ24" s="558"/>
      <c r="AK24" s="777"/>
      <c r="AL24" s="777"/>
      <c r="AM24" s="777"/>
      <c r="AN24" s="777"/>
      <c r="AO24" s="778"/>
    </row>
    <row r="25" spans="1:41" s="74" customFormat="1" ht="14">
      <c r="A25" s="791"/>
      <c r="B25" s="341"/>
      <c r="C25" s="783" t="s">
        <v>86</v>
      </c>
      <c r="D25" s="784"/>
      <c r="E25" s="784"/>
      <c r="F25" s="784"/>
      <c r="G25" s="784"/>
      <c r="H25" s="784"/>
      <c r="I25" s="784"/>
      <c r="J25" s="784"/>
      <c r="K25" s="785"/>
      <c r="L25" s="779">
        <f>【記載例】【別紙4】収支予算書!G58</f>
        <v>12762326</v>
      </c>
      <c r="M25" s="780"/>
      <c r="N25" s="780"/>
      <c r="O25" s="780"/>
      <c r="P25" s="780"/>
      <c r="Q25" s="781"/>
      <c r="R25" s="558"/>
      <c r="S25" s="777"/>
      <c r="T25" s="777"/>
      <c r="U25" s="777"/>
      <c r="V25" s="777"/>
      <c r="W25" s="560"/>
      <c r="X25" s="558"/>
      <c r="Y25" s="777"/>
      <c r="Z25" s="777"/>
      <c r="AA25" s="777"/>
      <c r="AB25" s="777"/>
      <c r="AC25" s="778"/>
      <c r="AD25" s="782"/>
      <c r="AE25" s="777"/>
      <c r="AF25" s="777"/>
      <c r="AG25" s="777"/>
      <c r="AH25" s="777"/>
      <c r="AI25" s="560"/>
      <c r="AJ25" s="558"/>
      <c r="AK25" s="777"/>
      <c r="AL25" s="777"/>
      <c r="AM25" s="777"/>
      <c r="AN25" s="777"/>
      <c r="AO25" s="778"/>
    </row>
    <row r="26" spans="1:41" s="74" customFormat="1" ht="14">
      <c r="A26" s="791"/>
      <c r="B26" s="341"/>
      <c r="C26" s="758" t="s">
        <v>87</v>
      </c>
      <c r="D26" s="759"/>
      <c r="E26" s="759"/>
      <c r="F26" s="759"/>
      <c r="G26" s="759"/>
      <c r="H26" s="759"/>
      <c r="I26" s="759"/>
      <c r="J26" s="759"/>
      <c r="K26" s="760"/>
      <c r="L26" s="779">
        <f>【記載例】【別紙4】収支予算書!G63</f>
        <v>0</v>
      </c>
      <c r="M26" s="780"/>
      <c r="N26" s="780"/>
      <c r="O26" s="780"/>
      <c r="P26" s="780"/>
      <c r="Q26" s="781"/>
      <c r="R26" s="558"/>
      <c r="S26" s="777"/>
      <c r="T26" s="777"/>
      <c r="U26" s="777"/>
      <c r="V26" s="777"/>
      <c r="W26" s="560"/>
      <c r="X26" s="558"/>
      <c r="Y26" s="777"/>
      <c r="Z26" s="777"/>
      <c r="AA26" s="777"/>
      <c r="AB26" s="777"/>
      <c r="AC26" s="778"/>
      <c r="AD26" s="782"/>
      <c r="AE26" s="777"/>
      <c r="AF26" s="777"/>
      <c r="AG26" s="777"/>
      <c r="AH26" s="777"/>
      <c r="AI26" s="560"/>
      <c r="AJ26" s="558"/>
      <c r="AK26" s="777"/>
      <c r="AL26" s="777"/>
      <c r="AM26" s="777"/>
      <c r="AN26" s="777"/>
      <c r="AO26" s="778"/>
    </row>
    <row r="27" spans="1:41" s="74" customFormat="1" ht="14">
      <c r="A27" s="791"/>
      <c r="B27" s="341"/>
      <c r="C27" s="758"/>
      <c r="D27" s="759"/>
      <c r="E27" s="759"/>
      <c r="F27" s="759"/>
      <c r="G27" s="759"/>
      <c r="H27" s="759"/>
      <c r="I27" s="759"/>
      <c r="J27" s="759"/>
      <c r="K27" s="760"/>
      <c r="L27" s="779"/>
      <c r="M27" s="780"/>
      <c r="N27" s="780"/>
      <c r="O27" s="780"/>
      <c r="P27" s="780"/>
      <c r="Q27" s="781"/>
      <c r="R27" s="333"/>
      <c r="S27" s="338"/>
      <c r="T27" s="338"/>
      <c r="U27" s="338"/>
      <c r="V27" s="338"/>
      <c r="W27" s="335"/>
      <c r="X27" s="333"/>
      <c r="Y27" s="338"/>
      <c r="Z27" s="338"/>
      <c r="AA27" s="338"/>
      <c r="AB27" s="338"/>
      <c r="AC27" s="339"/>
      <c r="AD27" s="340"/>
      <c r="AE27" s="338"/>
      <c r="AF27" s="338"/>
      <c r="AG27" s="338"/>
      <c r="AH27" s="338"/>
      <c r="AI27" s="335"/>
      <c r="AJ27" s="333"/>
      <c r="AK27" s="338"/>
      <c r="AL27" s="338"/>
      <c r="AM27" s="338"/>
      <c r="AN27" s="338"/>
      <c r="AO27" s="339"/>
    </row>
    <row r="28" spans="1:41" s="74" customFormat="1" ht="14">
      <c r="A28" s="791"/>
      <c r="B28" s="341"/>
      <c r="C28" s="758"/>
      <c r="D28" s="759"/>
      <c r="E28" s="759"/>
      <c r="F28" s="759"/>
      <c r="G28" s="759"/>
      <c r="H28" s="759"/>
      <c r="I28" s="759"/>
      <c r="J28" s="759"/>
      <c r="K28" s="760"/>
      <c r="L28" s="779"/>
      <c r="M28" s="780"/>
      <c r="N28" s="780"/>
      <c r="O28" s="780"/>
      <c r="P28" s="780"/>
      <c r="Q28" s="781"/>
      <c r="R28" s="333"/>
      <c r="S28" s="338"/>
      <c r="T28" s="338"/>
      <c r="U28" s="338"/>
      <c r="V28" s="338"/>
      <c r="W28" s="335"/>
      <c r="X28" s="333"/>
      <c r="Y28" s="338"/>
      <c r="Z28" s="338"/>
      <c r="AA28" s="338"/>
      <c r="AB28" s="338"/>
      <c r="AC28" s="339"/>
      <c r="AD28" s="340"/>
      <c r="AE28" s="338"/>
      <c r="AF28" s="338"/>
      <c r="AG28" s="338"/>
      <c r="AH28" s="338"/>
      <c r="AI28" s="335"/>
      <c r="AJ28" s="333"/>
      <c r="AK28" s="338"/>
      <c r="AL28" s="338"/>
      <c r="AM28" s="338"/>
      <c r="AN28" s="338"/>
      <c r="AO28" s="339"/>
    </row>
    <row r="29" spans="1:41" s="74" customFormat="1" ht="14">
      <c r="A29" s="791"/>
      <c r="B29" s="341"/>
      <c r="C29" s="758"/>
      <c r="D29" s="759"/>
      <c r="E29" s="759"/>
      <c r="F29" s="759"/>
      <c r="G29" s="759"/>
      <c r="H29" s="759"/>
      <c r="I29" s="759"/>
      <c r="J29" s="759"/>
      <c r="K29" s="760"/>
      <c r="L29" s="779"/>
      <c r="M29" s="780"/>
      <c r="N29" s="780"/>
      <c r="O29" s="780"/>
      <c r="P29" s="780"/>
      <c r="Q29" s="781"/>
      <c r="R29" s="333"/>
      <c r="S29" s="338"/>
      <c r="T29" s="338"/>
      <c r="U29" s="338"/>
      <c r="V29" s="338"/>
      <c r="W29" s="335"/>
      <c r="X29" s="333"/>
      <c r="Y29" s="338"/>
      <c r="Z29" s="338"/>
      <c r="AA29" s="338"/>
      <c r="AB29" s="338"/>
      <c r="AC29" s="339"/>
      <c r="AD29" s="340"/>
      <c r="AE29" s="338"/>
      <c r="AF29" s="338"/>
      <c r="AG29" s="338"/>
      <c r="AH29" s="338"/>
      <c r="AI29" s="335"/>
      <c r="AJ29" s="333"/>
      <c r="AK29" s="338"/>
      <c r="AL29" s="338"/>
      <c r="AM29" s="338"/>
      <c r="AN29" s="338"/>
      <c r="AO29" s="339"/>
    </row>
    <row r="30" spans="1:41" s="74" customFormat="1" ht="14">
      <c r="A30" s="791"/>
      <c r="B30" s="341"/>
      <c r="C30" s="758"/>
      <c r="D30" s="759"/>
      <c r="E30" s="759"/>
      <c r="F30" s="759"/>
      <c r="G30" s="759"/>
      <c r="H30" s="759"/>
      <c r="I30" s="759"/>
      <c r="J30" s="759"/>
      <c r="K30" s="760"/>
      <c r="L30" s="779"/>
      <c r="M30" s="780"/>
      <c r="N30" s="780"/>
      <c r="O30" s="780"/>
      <c r="P30" s="780"/>
      <c r="Q30" s="781"/>
      <c r="R30" s="558"/>
      <c r="S30" s="777"/>
      <c r="T30" s="777"/>
      <c r="U30" s="777"/>
      <c r="V30" s="777"/>
      <c r="W30" s="560"/>
      <c r="X30" s="558"/>
      <c r="Y30" s="777"/>
      <c r="Z30" s="777"/>
      <c r="AA30" s="777"/>
      <c r="AB30" s="777"/>
      <c r="AC30" s="778"/>
      <c r="AD30" s="782"/>
      <c r="AE30" s="777"/>
      <c r="AF30" s="777"/>
      <c r="AG30" s="777"/>
      <c r="AH30" s="777"/>
      <c r="AI30" s="560"/>
      <c r="AJ30" s="558"/>
      <c r="AK30" s="777"/>
      <c r="AL30" s="777"/>
      <c r="AM30" s="777"/>
      <c r="AN30" s="777"/>
      <c r="AO30" s="778"/>
    </row>
    <row r="31" spans="1:41" s="74" customFormat="1" ht="14">
      <c r="A31" s="791"/>
      <c r="B31" s="341"/>
      <c r="C31" s="758"/>
      <c r="D31" s="759"/>
      <c r="E31" s="759"/>
      <c r="F31" s="759"/>
      <c r="G31" s="759"/>
      <c r="H31" s="759"/>
      <c r="I31" s="759"/>
      <c r="J31" s="759"/>
      <c r="K31" s="760"/>
      <c r="L31" s="779"/>
      <c r="M31" s="780"/>
      <c r="N31" s="780"/>
      <c r="O31" s="780"/>
      <c r="P31" s="780"/>
      <c r="Q31" s="781"/>
      <c r="R31" s="558"/>
      <c r="S31" s="777"/>
      <c r="T31" s="777"/>
      <c r="U31" s="777"/>
      <c r="V31" s="777"/>
      <c r="W31" s="560"/>
      <c r="X31" s="558"/>
      <c r="Y31" s="777"/>
      <c r="Z31" s="777"/>
      <c r="AA31" s="777"/>
      <c r="AB31" s="777"/>
      <c r="AC31" s="778"/>
      <c r="AD31" s="782"/>
      <c r="AE31" s="777"/>
      <c r="AF31" s="777"/>
      <c r="AG31" s="777"/>
      <c r="AH31" s="777"/>
      <c r="AI31" s="560"/>
      <c r="AJ31" s="558"/>
      <c r="AK31" s="777"/>
      <c r="AL31" s="777"/>
      <c r="AM31" s="777"/>
      <c r="AN31" s="777"/>
      <c r="AO31" s="778"/>
    </row>
    <row r="32" spans="1:41" s="74" customFormat="1" ht="14.5" thickBot="1">
      <c r="A32" s="791"/>
      <c r="B32" s="341"/>
      <c r="C32" s="758"/>
      <c r="D32" s="759"/>
      <c r="E32" s="759"/>
      <c r="F32" s="759"/>
      <c r="G32" s="759"/>
      <c r="H32" s="759"/>
      <c r="I32" s="759"/>
      <c r="J32" s="759"/>
      <c r="K32" s="760"/>
      <c r="L32" s="761"/>
      <c r="M32" s="762"/>
      <c r="N32" s="762"/>
      <c r="O32" s="762"/>
      <c r="P32" s="762"/>
      <c r="Q32" s="763"/>
      <c r="R32" s="764"/>
      <c r="S32" s="765"/>
      <c r="T32" s="765"/>
      <c r="U32" s="765"/>
      <c r="V32" s="765"/>
      <c r="W32" s="766"/>
      <c r="X32" s="764"/>
      <c r="Y32" s="765"/>
      <c r="Z32" s="765"/>
      <c r="AA32" s="765"/>
      <c r="AB32" s="765"/>
      <c r="AC32" s="767"/>
      <c r="AD32" s="768"/>
      <c r="AE32" s="765"/>
      <c r="AF32" s="765"/>
      <c r="AG32" s="765"/>
      <c r="AH32" s="765"/>
      <c r="AI32" s="766"/>
      <c r="AJ32" s="764"/>
      <c r="AK32" s="765"/>
      <c r="AL32" s="765"/>
      <c r="AM32" s="765"/>
      <c r="AN32" s="765"/>
      <c r="AO32" s="767"/>
    </row>
    <row r="33" spans="1:41" s="74" customFormat="1" ht="14.5" thickBot="1">
      <c r="A33" s="791"/>
      <c r="B33" s="341"/>
      <c r="C33" s="769"/>
      <c r="D33" s="770"/>
      <c r="E33" s="770"/>
      <c r="F33" s="770"/>
      <c r="G33" s="770"/>
      <c r="H33" s="770"/>
      <c r="I33" s="770"/>
      <c r="J33" s="770"/>
      <c r="K33" s="771"/>
      <c r="L33" s="772">
        <f>SUM(L23:Q32)</f>
        <v>132578512</v>
      </c>
      <c r="M33" s="773"/>
      <c r="N33" s="773"/>
      <c r="O33" s="773"/>
      <c r="P33" s="773"/>
      <c r="Q33" s="87" t="s">
        <v>5</v>
      </c>
      <c r="R33" s="774">
        <f>【記載例】【別紙4】収支予算書!D42</f>
        <v>20406680</v>
      </c>
      <c r="S33" s="775"/>
      <c r="T33" s="775"/>
      <c r="U33" s="775"/>
      <c r="V33" s="775"/>
      <c r="W33" s="87" t="s">
        <v>5</v>
      </c>
      <c r="X33" s="756">
        <f>L33-R3</f>
        <v>132578512</v>
      </c>
      <c r="Y33" s="757"/>
      <c r="Z33" s="757"/>
      <c r="AA33" s="757"/>
      <c r="AB33" s="757"/>
      <c r="AC33" s="88" t="s">
        <v>5</v>
      </c>
      <c r="AD33" s="776">
        <f>【記載例】【別紙4】収支予算書!D8</f>
        <v>8247360</v>
      </c>
      <c r="AE33" s="775"/>
      <c r="AF33" s="775"/>
      <c r="AG33" s="775"/>
      <c r="AH33" s="775"/>
      <c r="AI33" s="87" t="s">
        <v>5</v>
      </c>
      <c r="AJ33" s="756">
        <f>AD33</f>
        <v>8247360</v>
      </c>
      <c r="AK33" s="757"/>
      <c r="AL33" s="757"/>
      <c r="AM33" s="757"/>
      <c r="AN33" s="757"/>
      <c r="AO33" s="88" t="s">
        <v>5</v>
      </c>
    </row>
    <row r="34" spans="1:41" s="305" customFormat="1" ht="14">
      <c r="A34" s="74"/>
    </row>
    <row r="35" spans="1:41" s="305" customFormat="1" ht="14">
      <c r="A35" s="74"/>
    </row>
  </sheetData>
  <sheetProtection sheet="1" objects="1" scenarios="1"/>
  <mergeCells count="65">
    <mergeCell ref="R2:S2"/>
    <mergeCell ref="AB4:AO4"/>
    <mergeCell ref="J10:AD10"/>
    <mergeCell ref="C15:AO18"/>
    <mergeCell ref="A22:A33"/>
    <mergeCell ref="C22:K22"/>
    <mergeCell ref="L22:Q22"/>
    <mergeCell ref="R22:W22"/>
    <mergeCell ref="X22:AC22"/>
    <mergeCell ref="AD22:AI22"/>
    <mergeCell ref="AJ24:AO24"/>
    <mergeCell ref="AJ22:AO22"/>
    <mergeCell ref="C23:K23"/>
    <mergeCell ref="L23:Q23"/>
    <mergeCell ref="R23:W23"/>
    <mergeCell ref="X23:AC23"/>
    <mergeCell ref="AD23:AI23"/>
    <mergeCell ref="AJ23:AO23"/>
    <mergeCell ref="C24:K24"/>
    <mergeCell ref="L24:Q24"/>
    <mergeCell ref="R24:W24"/>
    <mergeCell ref="X24:AC24"/>
    <mergeCell ref="AD24:AI24"/>
    <mergeCell ref="AJ26:AO26"/>
    <mergeCell ref="C25:K25"/>
    <mergeCell ref="L25:Q25"/>
    <mergeCell ref="R25:W25"/>
    <mergeCell ref="X25:AC25"/>
    <mergeCell ref="AD25:AI25"/>
    <mergeCell ref="AJ25:AO25"/>
    <mergeCell ref="C26:K26"/>
    <mergeCell ref="L26:Q26"/>
    <mergeCell ref="R26:W26"/>
    <mergeCell ref="X26:AC26"/>
    <mergeCell ref="AD26:AI26"/>
    <mergeCell ref="C27:K27"/>
    <mergeCell ref="L27:Q27"/>
    <mergeCell ref="C28:K28"/>
    <mergeCell ref="L28:Q28"/>
    <mergeCell ref="C29:K29"/>
    <mergeCell ref="L29:Q29"/>
    <mergeCell ref="AJ31:AO31"/>
    <mergeCell ref="C30:K30"/>
    <mergeCell ref="L30:Q30"/>
    <mergeCell ref="R30:W30"/>
    <mergeCell ref="X30:AC30"/>
    <mergeCell ref="AD30:AI30"/>
    <mergeCell ref="AJ30:AO30"/>
    <mergeCell ref="C31:K31"/>
    <mergeCell ref="L31:Q31"/>
    <mergeCell ref="R31:W31"/>
    <mergeCell ref="X31:AC31"/>
    <mergeCell ref="AD31:AI31"/>
    <mergeCell ref="AJ33:AN33"/>
    <mergeCell ref="C32:K32"/>
    <mergeCell ref="L32:Q32"/>
    <mergeCell ref="R32:W32"/>
    <mergeCell ref="X32:AC32"/>
    <mergeCell ref="AD32:AI32"/>
    <mergeCell ref="AJ32:AO32"/>
    <mergeCell ref="C33:K33"/>
    <mergeCell ref="L33:P33"/>
    <mergeCell ref="R33:V33"/>
    <mergeCell ref="X33:AB33"/>
    <mergeCell ref="AD33:AH33"/>
  </mergeCells>
  <phoneticPr fontId="5"/>
  <pageMargins left="0.7" right="0.7" top="0.75" bottom="0.75" header="0.3" footer="0.3"/>
  <pageSetup paperSize="9" scale="72"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5D03A3-6564-4227-B8DD-9A217D094A32}">
  <sheetPr>
    <tabColor rgb="FF0070C0"/>
  </sheetPr>
  <dimension ref="A1:H72"/>
  <sheetViews>
    <sheetView showGridLines="0" view="pageBreakPreview" zoomScale="70" zoomScaleNormal="85" zoomScaleSheetLayoutView="70" workbookViewId="0">
      <selection activeCell="N28" sqref="N28"/>
    </sheetView>
  </sheetViews>
  <sheetFormatPr defaultRowHeight="14"/>
  <cols>
    <col min="1" max="1" width="6" style="212" customWidth="1"/>
    <col min="2" max="2" width="21.81640625" style="212" customWidth="1"/>
    <col min="3" max="3" width="27.6328125" style="212" customWidth="1"/>
    <col min="4" max="4" width="15" style="350" customWidth="1"/>
    <col min="5" max="5" width="4.453125" style="212" customWidth="1"/>
    <col min="6" max="6" width="24.81640625" style="212" customWidth="1"/>
    <col min="7" max="7" width="15" style="350" customWidth="1"/>
    <col min="8" max="8" width="16.1796875" style="212" customWidth="1"/>
    <col min="9" max="256" width="8.7265625" style="212"/>
    <col min="257" max="257" width="6" style="212" customWidth="1"/>
    <col min="258" max="258" width="21.81640625" style="212" customWidth="1"/>
    <col min="259" max="259" width="27.6328125" style="212" customWidth="1"/>
    <col min="260" max="260" width="15" style="212" customWidth="1"/>
    <col min="261" max="261" width="4.453125" style="212" customWidth="1"/>
    <col min="262" max="262" width="24.81640625" style="212" customWidth="1"/>
    <col min="263" max="263" width="15" style="212" customWidth="1"/>
    <col min="264" max="264" width="16.1796875" style="212" customWidth="1"/>
    <col min="265" max="512" width="8.7265625" style="212"/>
    <col min="513" max="513" width="6" style="212" customWidth="1"/>
    <col min="514" max="514" width="21.81640625" style="212" customWidth="1"/>
    <col min="515" max="515" width="27.6328125" style="212" customWidth="1"/>
    <col min="516" max="516" width="15" style="212" customWidth="1"/>
    <col min="517" max="517" width="4.453125" style="212" customWidth="1"/>
    <col min="518" max="518" width="24.81640625" style="212" customWidth="1"/>
    <col min="519" max="519" width="15" style="212" customWidth="1"/>
    <col min="520" max="520" width="16.1796875" style="212" customWidth="1"/>
    <col min="521" max="768" width="8.7265625" style="212"/>
    <col min="769" max="769" width="6" style="212" customWidth="1"/>
    <col min="770" max="770" width="21.81640625" style="212" customWidth="1"/>
    <col min="771" max="771" width="27.6328125" style="212" customWidth="1"/>
    <col min="772" max="772" width="15" style="212" customWidth="1"/>
    <col min="773" max="773" width="4.453125" style="212" customWidth="1"/>
    <col min="774" max="774" width="24.81640625" style="212" customWidth="1"/>
    <col min="775" max="775" width="15" style="212" customWidth="1"/>
    <col min="776" max="776" width="16.1796875" style="212" customWidth="1"/>
    <col min="777" max="1024" width="8.7265625" style="212"/>
    <col min="1025" max="1025" width="6" style="212" customWidth="1"/>
    <col min="1026" max="1026" width="21.81640625" style="212" customWidth="1"/>
    <col min="1027" max="1027" width="27.6328125" style="212" customWidth="1"/>
    <col min="1028" max="1028" width="15" style="212" customWidth="1"/>
    <col min="1029" max="1029" width="4.453125" style="212" customWidth="1"/>
    <col min="1030" max="1030" width="24.81640625" style="212" customWidth="1"/>
    <col min="1031" max="1031" width="15" style="212" customWidth="1"/>
    <col min="1032" max="1032" width="16.1796875" style="212" customWidth="1"/>
    <col min="1033" max="1280" width="8.7265625" style="212"/>
    <col min="1281" max="1281" width="6" style="212" customWidth="1"/>
    <col min="1282" max="1282" width="21.81640625" style="212" customWidth="1"/>
    <col min="1283" max="1283" width="27.6328125" style="212" customWidth="1"/>
    <col min="1284" max="1284" width="15" style="212" customWidth="1"/>
    <col min="1285" max="1285" width="4.453125" style="212" customWidth="1"/>
    <col min="1286" max="1286" width="24.81640625" style="212" customWidth="1"/>
    <col min="1287" max="1287" width="15" style="212" customWidth="1"/>
    <col min="1288" max="1288" width="16.1796875" style="212" customWidth="1"/>
    <col min="1289" max="1536" width="8.7265625" style="212"/>
    <col min="1537" max="1537" width="6" style="212" customWidth="1"/>
    <col min="1538" max="1538" width="21.81640625" style="212" customWidth="1"/>
    <col min="1539" max="1539" width="27.6328125" style="212" customWidth="1"/>
    <col min="1540" max="1540" width="15" style="212" customWidth="1"/>
    <col min="1541" max="1541" width="4.453125" style="212" customWidth="1"/>
    <col min="1542" max="1542" width="24.81640625" style="212" customWidth="1"/>
    <col min="1543" max="1543" width="15" style="212" customWidth="1"/>
    <col min="1544" max="1544" width="16.1796875" style="212" customWidth="1"/>
    <col min="1545" max="1792" width="8.7265625" style="212"/>
    <col min="1793" max="1793" width="6" style="212" customWidth="1"/>
    <col min="1794" max="1794" width="21.81640625" style="212" customWidth="1"/>
    <col min="1795" max="1795" width="27.6328125" style="212" customWidth="1"/>
    <col min="1796" max="1796" width="15" style="212" customWidth="1"/>
    <col min="1797" max="1797" width="4.453125" style="212" customWidth="1"/>
    <col min="1798" max="1798" width="24.81640625" style="212" customWidth="1"/>
    <col min="1799" max="1799" width="15" style="212" customWidth="1"/>
    <col min="1800" max="1800" width="16.1796875" style="212" customWidth="1"/>
    <col min="1801" max="2048" width="8.7265625" style="212"/>
    <col min="2049" max="2049" width="6" style="212" customWidth="1"/>
    <col min="2050" max="2050" width="21.81640625" style="212" customWidth="1"/>
    <col min="2051" max="2051" width="27.6328125" style="212" customWidth="1"/>
    <col min="2052" max="2052" width="15" style="212" customWidth="1"/>
    <col min="2053" max="2053" width="4.453125" style="212" customWidth="1"/>
    <col min="2054" max="2054" width="24.81640625" style="212" customWidth="1"/>
    <col min="2055" max="2055" width="15" style="212" customWidth="1"/>
    <col min="2056" max="2056" width="16.1796875" style="212" customWidth="1"/>
    <col min="2057" max="2304" width="8.7265625" style="212"/>
    <col min="2305" max="2305" width="6" style="212" customWidth="1"/>
    <col min="2306" max="2306" width="21.81640625" style="212" customWidth="1"/>
    <col min="2307" max="2307" width="27.6328125" style="212" customWidth="1"/>
    <col min="2308" max="2308" width="15" style="212" customWidth="1"/>
    <col min="2309" max="2309" width="4.453125" style="212" customWidth="1"/>
    <col min="2310" max="2310" width="24.81640625" style="212" customWidth="1"/>
    <col min="2311" max="2311" width="15" style="212" customWidth="1"/>
    <col min="2312" max="2312" width="16.1796875" style="212" customWidth="1"/>
    <col min="2313" max="2560" width="8.7265625" style="212"/>
    <col min="2561" max="2561" width="6" style="212" customWidth="1"/>
    <col min="2562" max="2562" width="21.81640625" style="212" customWidth="1"/>
    <col min="2563" max="2563" width="27.6328125" style="212" customWidth="1"/>
    <col min="2564" max="2564" width="15" style="212" customWidth="1"/>
    <col min="2565" max="2565" width="4.453125" style="212" customWidth="1"/>
    <col min="2566" max="2566" width="24.81640625" style="212" customWidth="1"/>
    <col min="2567" max="2567" width="15" style="212" customWidth="1"/>
    <col min="2568" max="2568" width="16.1796875" style="212" customWidth="1"/>
    <col min="2569" max="2816" width="8.7265625" style="212"/>
    <col min="2817" max="2817" width="6" style="212" customWidth="1"/>
    <col min="2818" max="2818" width="21.81640625" style="212" customWidth="1"/>
    <col min="2819" max="2819" width="27.6328125" style="212" customWidth="1"/>
    <col min="2820" max="2820" width="15" style="212" customWidth="1"/>
    <col min="2821" max="2821" width="4.453125" style="212" customWidth="1"/>
    <col min="2822" max="2822" width="24.81640625" style="212" customWidth="1"/>
    <col min="2823" max="2823" width="15" style="212" customWidth="1"/>
    <col min="2824" max="2824" width="16.1796875" style="212" customWidth="1"/>
    <col min="2825" max="3072" width="8.7265625" style="212"/>
    <col min="3073" max="3073" width="6" style="212" customWidth="1"/>
    <col min="3074" max="3074" width="21.81640625" style="212" customWidth="1"/>
    <col min="3075" max="3075" width="27.6328125" style="212" customWidth="1"/>
    <col min="3076" max="3076" width="15" style="212" customWidth="1"/>
    <col min="3077" max="3077" width="4.453125" style="212" customWidth="1"/>
    <col min="3078" max="3078" width="24.81640625" style="212" customWidth="1"/>
    <col min="3079" max="3079" width="15" style="212" customWidth="1"/>
    <col min="3080" max="3080" width="16.1796875" style="212" customWidth="1"/>
    <col min="3081" max="3328" width="8.7265625" style="212"/>
    <col min="3329" max="3329" width="6" style="212" customWidth="1"/>
    <col min="3330" max="3330" width="21.81640625" style="212" customWidth="1"/>
    <col min="3331" max="3331" width="27.6328125" style="212" customWidth="1"/>
    <col min="3332" max="3332" width="15" style="212" customWidth="1"/>
    <col min="3333" max="3333" width="4.453125" style="212" customWidth="1"/>
    <col min="3334" max="3334" width="24.81640625" style="212" customWidth="1"/>
    <col min="3335" max="3335" width="15" style="212" customWidth="1"/>
    <col min="3336" max="3336" width="16.1796875" style="212" customWidth="1"/>
    <col min="3337" max="3584" width="8.7265625" style="212"/>
    <col min="3585" max="3585" width="6" style="212" customWidth="1"/>
    <col min="3586" max="3586" width="21.81640625" style="212" customWidth="1"/>
    <col min="3587" max="3587" width="27.6328125" style="212" customWidth="1"/>
    <col min="3588" max="3588" width="15" style="212" customWidth="1"/>
    <col min="3589" max="3589" width="4.453125" style="212" customWidth="1"/>
    <col min="3590" max="3590" width="24.81640625" style="212" customWidth="1"/>
    <col min="3591" max="3591" width="15" style="212" customWidth="1"/>
    <col min="3592" max="3592" width="16.1796875" style="212" customWidth="1"/>
    <col min="3593" max="3840" width="8.7265625" style="212"/>
    <col min="3841" max="3841" width="6" style="212" customWidth="1"/>
    <col min="3842" max="3842" width="21.81640625" style="212" customWidth="1"/>
    <col min="3843" max="3843" width="27.6328125" style="212" customWidth="1"/>
    <col min="3844" max="3844" width="15" style="212" customWidth="1"/>
    <col min="3845" max="3845" width="4.453125" style="212" customWidth="1"/>
    <col min="3846" max="3846" width="24.81640625" style="212" customWidth="1"/>
    <col min="3847" max="3847" width="15" style="212" customWidth="1"/>
    <col min="3848" max="3848" width="16.1796875" style="212" customWidth="1"/>
    <col min="3849" max="4096" width="8.7265625" style="212"/>
    <col min="4097" max="4097" width="6" style="212" customWidth="1"/>
    <col min="4098" max="4098" width="21.81640625" style="212" customWidth="1"/>
    <col min="4099" max="4099" width="27.6328125" style="212" customWidth="1"/>
    <col min="4100" max="4100" width="15" style="212" customWidth="1"/>
    <col min="4101" max="4101" width="4.453125" style="212" customWidth="1"/>
    <col min="4102" max="4102" width="24.81640625" style="212" customWidth="1"/>
    <col min="4103" max="4103" width="15" style="212" customWidth="1"/>
    <col min="4104" max="4104" width="16.1796875" style="212" customWidth="1"/>
    <col min="4105" max="4352" width="8.7265625" style="212"/>
    <col min="4353" max="4353" width="6" style="212" customWidth="1"/>
    <col min="4354" max="4354" width="21.81640625" style="212" customWidth="1"/>
    <col min="4355" max="4355" width="27.6328125" style="212" customWidth="1"/>
    <col min="4356" max="4356" width="15" style="212" customWidth="1"/>
    <col min="4357" max="4357" width="4.453125" style="212" customWidth="1"/>
    <col min="4358" max="4358" width="24.81640625" style="212" customWidth="1"/>
    <col min="4359" max="4359" width="15" style="212" customWidth="1"/>
    <col min="4360" max="4360" width="16.1796875" style="212" customWidth="1"/>
    <col min="4361" max="4608" width="8.7265625" style="212"/>
    <col min="4609" max="4609" width="6" style="212" customWidth="1"/>
    <col min="4610" max="4610" width="21.81640625" style="212" customWidth="1"/>
    <col min="4611" max="4611" width="27.6328125" style="212" customWidth="1"/>
    <col min="4612" max="4612" width="15" style="212" customWidth="1"/>
    <col min="4613" max="4613" width="4.453125" style="212" customWidth="1"/>
    <col min="4614" max="4614" width="24.81640625" style="212" customWidth="1"/>
    <col min="4615" max="4615" width="15" style="212" customWidth="1"/>
    <col min="4616" max="4616" width="16.1796875" style="212" customWidth="1"/>
    <col min="4617" max="4864" width="8.7265625" style="212"/>
    <col min="4865" max="4865" width="6" style="212" customWidth="1"/>
    <col min="4866" max="4866" width="21.81640625" style="212" customWidth="1"/>
    <col min="4867" max="4867" width="27.6328125" style="212" customWidth="1"/>
    <col min="4868" max="4868" width="15" style="212" customWidth="1"/>
    <col min="4869" max="4869" width="4.453125" style="212" customWidth="1"/>
    <col min="4870" max="4870" width="24.81640625" style="212" customWidth="1"/>
    <col min="4871" max="4871" width="15" style="212" customWidth="1"/>
    <col min="4872" max="4872" width="16.1796875" style="212" customWidth="1"/>
    <col min="4873" max="5120" width="8.7265625" style="212"/>
    <col min="5121" max="5121" width="6" style="212" customWidth="1"/>
    <col min="5122" max="5122" width="21.81640625" style="212" customWidth="1"/>
    <col min="5123" max="5123" width="27.6328125" style="212" customWidth="1"/>
    <col min="5124" max="5124" width="15" style="212" customWidth="1"/>
    <col min="5125" max="5125" width="4.453125" style="212" customWidth="1"/>
    <col min="5126" max="5126" width="24.81640625" style="212" customWidth="1"/>
    <col min="5127" max="5127" width="15" style="212" customWidth="1"/>
    <col min="5128" max="5128" width="16.1796875" style="212" customWidth="1"/>
    <col min="5129" max="5376" width="8.7265625" style="212"/>
    <col min="5377" max="5377" width="6" style="212" customWidth="1"/>
    <col min="5378" max="5378" width="21.81640625" style="212" customWidth="1"/>
    <col min="5379" max="5379" width="27.6328125" style="212" customWidth="1"/>
    <col min="5380" max="5380" width="15" style="212" customWidth="1"/>
    <col min="5381" max="5381" width="4.453125" style="212" customWidth="1"/>
    <col min="5382" max="5382" width="24.81640625" style="212" customWidth="1"/>
    <col min="5383" max="5383" width="15" style="212" customWidth="1"/>
    <col min="5384" max="5384" width="16.1796875" style="212" customWidth="1"/>
    <col min="5385" max="5632" width="8.7265625" style="212"/>
    <col min="5633" max="5633" width="6" style="212" customWidth="1"/>
    <col min="5634" max="5634" width="21.81640625" style="212" customWidth="1"/>
    <col min="5635" max="5635" width="27.6328125" style="212" customWidth="1"/>
    <col min="5636" max="5636" width="15" style="212" customWidth="1"/>
    <col min="5637" max="5637" width="4.453125" style="212" customWidth="1"/>
    <col min="5638" max="5638" width="24.81640625" style="212" customWidth="1"/>
    <col min="5639" max="5639" width="15" style="212" customWidth="1"/>
    <col min="5640" max="5640" width="16.1796875" style="212" customWidth="1"/>
    <col min="5641" max="5888" width="8.7265625" style="212"/>
    <col min="5889" max="5889" width="6" style="212" customWidth="1"/>
    <col min="5890" max="5890" width="21.81640625" style="212" customWidth="1"/>
    <col min="5891" max="5891" width="27.6328125" style="212" customWidth="1"/>
    <col min="5892" max="5892" width="15" style="212" customWidth="1"/>
    <col min="5893" max="5893" width="4.453125" style="212" customWidth="1"/>
    <col min="5894" max="5894" width="24.81640625" style="212" customWidth="1"/>
    <col min="5895" max="5895" width="15" style="212" customWidth="1"/>
    <col min="5896" max="5896" width="16.1796875" style="212" customWidth="1"/>
    <col min="5897" max="6144" width="8.7265625" style="212"/>
    <col min="6145" max="6145" width="6" style="212" customWidth="1"/>
    <col min="6146" max="6146" width="21.81640625" style="212" customWidth="1"/>
    <col min="6147" max="6147" width="27.6328125" style="212" customWidth="1"/>
    <col min="6148" max="6148" width="15" style="212" customWidth="1"/>
    <col min="6149" max="6149" width="4.453125" style="212" customWidth="1"/>
    <col min="6150" max="6150" width="24.81640625" style="212" customWidth="1"/>
    <col min="6151" max="6151" width="15" style="212" customWidth="1"/>
    <col min="6152" max="6152" width="16.1796875" style="212" customWidth="1"/>
    <col min="6153" max="6400" width="8.7265625" style="212"/>
    <col min="6401" max="6401" width="6" style="212" customWidth="1"/>
    <col min="6402" max="6402" width="21.81640625" style="212" customWidth="1"/>
    <col min="6403" max="6403" width="27.6328125" style="212" customWidth="1"/>
    <col min="6404" max="6404" width="15" style="212" customWidth="1"/>
    <col min="6405" max="6405" width="4.453125" style="212" customWidth="1"/>
    <col min="6406" max="6406" width="24.81640625" style="212" customWidth="1"/>
    <col min="6407" max="6407" width="15" style="212" customWidth="1"/>
    <col min="6408" max="6408" width="16.1796875" style="212" customWidth="1"/>
    <col min="6409" max="6656" width="8.7265625" style="212"/>
    <col min="6657" max="6657" width="6" style="212" customWidth="1"/>
    <col min="6658" max="6658" width="21.81640625" style="212" customWidth="1"/>
    <col min="6659" max="6659" width="27.6328125" style="212" customWidth="1"/>
    <col min="6660" max="6660" width="15" style="212" customWidth="1"/>
    <col min="6661" max="6661" width="4.453125" style="212" customWidth="1"/>
    <col min="6662" max="6662" width="24.81640625" style="212" customWidth="1"/>
    <col min="6663" max="6663" width="15" style="212" customWidth="1"/>
    <col min="6664" max="6664" width="16.1796875" style="212" customWidth="1"/>
    <col min="6665" max="6912" width="8.7265625" style="212"/>
    <col min="6913" max="6913" width="6" style="212" customWidth="1"/>
    <col min="6914" max="6914" width="21.81640625" style="212" customWidth="1"/>
    <col min="6915" max="6915" width="27.6328125" style="212" customWidth="1"/>
    <col min="6916" max="6916" width="15" style="212" customWidth="1"/>
    <col min="6917" max="6917" width="4.453125" style="212" customWidth="1"/>
    <col min="6918" max="6918" width="24.81640625" style="212" customWidth="1"/>
    <col min="6919" max="6919" width="15" style="212" customWidth="1"/>
    <col min="6920" max="6920" width="16.1796875" style="212" customWidth="1"/>
    <col min="6921" max="7168" width="8.7265625" style="212"/>
    <col min="7169" max="7169" width="6" style="212" customWidth="1"/>
    <col min="7170" max="7170" width="21.81640625" style="212" customWidth="1"/>
    <col min="7171" max="7171" width="27.6328125" style="212" customWidth="1"/>
    <col min="7172" max="7172" width="15" style="212" customWidth="1"/>
    <col min="7173" max="7173" width="4.453125" style="212" customWidth="1"/>
    <col min="7174" max="7174" width="24.81640625" style="212" customWidth="1"/>
    <col min="7175" max="7175" width="15" style="212" customWidth="1"/>
    <col min="7176" max="7176" width="16.1796875" style="212" customWidth="1"/>
    <col min="7177" max="7424" width="8.7265625" style="212"/>
    <col min="7425" max="7425" width="6" style="212" customWidth="1"/>
    <col min="7426" max="7426" width="21.81640625" style="212" customWidth="1"/>
    <col min="7427" max="7427" width="27.6328125" style="212" customWidth="1"/>
    <col min="7428" max="7428" width="15" style="212" customWidth="1"/>
    <col min="7429" max="7429" width="4.453125" style="212" customWidth="1"/>
    <col min="7430" max="7430" width="24.81640625" style="212" customWidth="1"/>
    <col min="7431" max="7431" width="15" style="212" customWidth="1"/>
    <col min="7432" max="7432" width="16.1796875" style="212" customWidth="1"/>
    <col min="7433" max="7680" width="8.7265625" style="212"/>
    <col min="7681" max="7681" width="6" style="212" customWidth="1"/>
    <col min="7682" max="7682" width="21.81640625" style="212" customWidth="1"/>
    <col min="7683" max="7683" width="27.6328125" style="212" customWidth="1"/>
    <col min="7684" max="7684" width="15" style="212" customWidth="1"/>
    <col min="7685" max="7685" width="4.453125" style="212" customWidth="1"/>
    <col min="7686" max="7686" width="24.81640625" style="212" customWidth="1"/>
    <col min="7687" max="7687" width="15" style="212" customWidth="1"/>
    <col min="7688" max="7688" width="16.1796875" style="212" customWidth="1"/>
    <col min="7689" max="7936" width="8.7265625" style="212"/>
    <col min="7937" max="7937" width="6" style="212" customWidth="1"/>
    <col min="7938" max="7938" width="21.81640625" style="212" customWidth="1"/>
    <col min="7939" max="7939" width="27.6328125" style="212" customWidth="1"/>
    <col min="7940" max="7940" width="15" style="212" customWidth="1"/>
    <col min="7941" max="7941" width="4.453125" style="212" customWidth="1"/>
    <col min="7942" max="7942" width="24.81640625" style="212" customWidth="1"/>
    <col min="7943" max="7943" width="15" style="212" customWidth="1"/>
    <col min="7944" max="7944" width="16.1796875" style="212" customWidth="1"/>
    <col min="7945" max="8192" width="8.7265625" style="212"/>
    <col min="8193" max="8193" width="6" style="212" customWidth="1"/>
    <col min="8194" max="8194" width="21.81640625" style="212" customWidth="1"/>
    <col min="8195" max="8195" width="27.6328125" style="212" customWidth="1"/>
    <col min="8196" max="8196" width="15" style="212" customWidth="1"/>
    <col min="8197" max="8197" width="4.453125" style="212" customWidth="1"/>
    <col min="8198" max="8198" width="24.81640625" style="212" customWidth="1"/>
    <col min="8199" max="8199" width="15" style="212" customWidth="1"/>
    <col min="8200" max="8200" width="16.1796875" style="212" customWidth="1"/>
    <col min="8201" max="8448" width="8.7265625" style="212"/>
    <col min="8449" max="8449" width="6" style="212" customWidth="1"/>
    <col min="8450" max="8450" width="21.81640625" style="212" customWidth="1"/>
    <col min="8451" max="8451" width="27.6328125" style="212" customWidth="1"/>
    <col min="8452" max="8452" width="15" style="212" customWidth="1"/>
    <col min="8453" max="8453" width="4.453125" style="212" customWidth="1"/>
    <col min="8454" max="8454" width="24.81640625" style="212" customWidth="1"/>
    <col min="8455" max="8455" width="15" style="212" customWidth="1"/>
    <col min="8456" max="8456" width="16.1796875" style="212" customWidth="1"/>
    <col min="8457" max="8704" width="8.7265625" style="212"/>
    <col min="8705" max="8705" width="6" style="212" customWidth="1"/>
    <col min="8706" max="8706" width="21.81640625" style="212" customWidth="1"/>
    <col min="8707" max="8707" width="27.6328125" style="212" customWidth="1"/>
    <col min="8708" max="8708" width="15" style="212" customWidth="1"/>
    <col min="8709" max="8709" width="4.453125" style="212" customWidth="1"/>
    <col min="8710" max="8710" width="24.81640625" style="212" customWidth="1"/>
    <col min="8711" max="8711" width="15" style="212" customWidth="1"/>
    <col min="8712" max="8712" width="16.1796875" style="212" customWidth="1"/>
    <col min="8713" max="8960" width="8.7265625" style="212"/>
    <col min="8961" max="8961" width="6" style="212" customWidth="1"/>
    <col min="8962" max="8962" width="21.81640625" style="212" customWidth="1"/>
    <col min="8963" max="8963" width="27.6328125" style="212" customWidth="1"/>
    <col min="8964" max="8964" width="15" style="212" customWidth="1"/>
    <col min="8965" max="8965" width="4.453125" style="212" customWidth="1"/>
    <col min="8966" max="8966" width="24.81640625" style="212" customWidth="1"/>
    <col min="8967" max="8967" width="15" style="212" customWidth="1"/>
    <col min="8968" max="8968" width="16.1796875" style="212" customWidth="1"/>
    <col min="8969" max="9216" width="8.7265625" style="212"/>
    <col min="9217" max="9217" width="6" style="212" customWidth="1"/>
    <col min="9218" max="9218" width="21.81640625" style="212" customWidth="1"/>
    <col min="9219" max="9219" width="27.6328125" style="212" customWidth="1"/>
    <col min="9220" max="9220" width="15" style="212" customWidth="1"/>
    <col min="9221" max="9221" width="4.453125" style="212" customWidth="1"/>
    <col min="9222" max="9222" width="24.81640625" style="212" customWidth="1"/>
    <col min="9223" max="9223" width="15" style="212" customWidth="1"/>
    <col min="9224" max="9224" width="16.1796875" style="212" customWidth="1"/>
    <col min="9225" max="9472" width="8.7265625" style="212"/>
    <col min="9473" max="9473" width="6" style="212" customWidth="1"/>
    <col min="9474" max="9474" width="21.81640625" style="212" customWidth="1"/>
    <col min="9475" max="9475" width="27.6328125" style="212" customWidth="1"/>
    <col min="9476" max="9476" width="15" style="212" customWidth="1"/>
    <col min="9477" max="9477" width="4.453125" style="212" customWidth="1"/>
    <col min="9478" max="9478" width="24.81640625" style="212" customWidth="1"/>
    <col min="9479" max="9479" width="15" style="212" customWidth="1"/>
    <col min="9480" max="9480" width="16.1796875" style="212" customWidth="1"/>
    <col min="9481" max="9728" width="8.7265625" style="212"/>
    <col min="9729" max="9729" width="6" style="212" customWidth="1"/>
    <col min="9730" max="9730" width="21.81640625" style="212" customWidth="1"/>
    <col min="9731" max="9731" width="27.6328125" style="212" customWidth="1"/>
    <col min="9732" max="9732" width="15" style="212" customWidth="1"/>
    <col min="9733" max="9733" width="4.453125" style="212" customWidth="1"/>
    <col min="9734" max="9734" width="24.81640625" style="212" customWidth="1"/>
    <col min="9735" max="9735" width="15" style="212" customWidth="1"/>
    <col min="9736" max="9736" width="16.1796875" style="212" customWidth="1"/>
    <col min="9737" max="9984" width="8.7265625" style="212"/>
    <col min="9985" max="9985" width="6" style="212" customWidth="1"/>
    <col min="9986" max="9986" width="21.81640625" style="212" customWidth="1"/>
    <col min="9987" max="9987" width="27.6328125" style="212" customWidth="1"/>
    <col min="9988" max="9988" width="15" style="212" customWidth="1"/>
    <col min="9989" max="9989" width="4.453125" style="212" customWidth="1"/>
    <col min="9990" max="9990" width="24.81640625" style="212" customWidth="1"/>
    <col min="9991" max="9991" width="15" style="212" customWidth="1"/>
    <col min="9992" max="9992" width="16.1796875" style="212" customWidth="1"/>
    <col min="9993" max="10240" width="8.7265625" style="212"/>
    <col min="10241" max="10241" width="6" style="212" customWidth="1"/>
    <col min="10242" max="10242" width="21.81640625" style="212" customWidth="1"/>
    <col min="10243" max="10243" width="27.6328125" style="212" customWidth="1"/>
    <col min="10244" max="10244" width="15" style="212" customWidth="1"/>
    <col min="10245" max="10245" width="4.453125" style="212" customWidth="1"/>
    <col min="10246" max="10246" width="24.81640625" style="212" customWidth="1"/>
    <col min="10247" max="10247" width="15" style="212" customWidth="1"/>
    <col min="10248" max="10248" width="16.1796875" style="212" customWidth="1"/>
    <col min="10249" max="10496" width="8.7265625" style="212"/>
    <col min="10497" max="10497" width="6" style="212" customWidth="1"/>
    <col min="10498" max="10498" width="21.81640625" style="212" customWidth="1"/>
    <col min="10499" max="10499" width="27.6328125" style="212" customWidth="1"/>
    <col min="10500" max="10500" width="15" style="212" customWidth="1"/>
    <col min="10501" max="10501" width="4.453125" style="212" customWidth="1"/>
    <col min="10502" max="10502" width="24.81640625" style="212" customWidth="1"/>
    <col min="10503" max="10503" width="15" style="212" customWidth="1"/>
    <col min="10504" max="10504" width="16.1796875" style="212" customWidth="1"/>
    <col min="10505" max="10752" width="8.7265625" style="212"/>
    <col min="10753" max="10753" width="6" style="212" customWidth="1"/>
    <col min="10754" max="10754" width="21.81640625" style="212" customWidth="1"/>
    <col min="10755" max="10755" width="27.6328125" style="212" customWidth="1"/>
    <col min="10756" max="10756" width="15" style="212" customWidth="1"/>
    <col min="10757" max="10757" width="4.453125" style="212" customWidth="1"/>
    <col min="10758" max="10758" width="24.81640625" style="212" customWidth="1"/>
    <col min="10759" max="10759" width="15" style="212" customWidth="1"/>
    <col min="10760" max="10760" width="16.1796875" style="212" customWidth="1"/>
    <col min="10761" max="11008" width="8.7265625" style="212"/>
    <col min="11009" max="11009" width="6" style="212" customWidth="1"/>
    <col min="11010" max="11010" width="21.81640625" style="212" customWidth="1"/>
    <col min="11011" max="11011" width="27.6328125" style="212" customWidth="1"/>
    <col min="11012" max="11012" width="15" style="212" customWidth="1"/>
    <col min="11013" max="11013" width="4.453125" style="212" customWidth="1"/>
    <col min="11014" max="11014" width="24.81640625" style="212" customWidth="1"/>
    <col min="11015" max="11015" width="15" style="212" customWidth="1"/>
    <col min="11016" max="11016" width="16.1796875" style="212" customWidth="1"/>
    <col min="11017" max="11264" width="8.7265625" style="212"/>
    <col min="11265" max="11265" width="6" style="212" customWidth="1"/>
    <col min="11266" max="11266" width="21.81640625" style="212" customWidth="1"/>
    <col min="11267" max="11267" width="27.6328125" style="212" customWidth="1"/>
    <col min="11268" max="11268" width="15" style="212" customWidth="1"/>
    <col min="11269" max="11269" width="4.453125" style="212" customWidth="1"/>
    <col min="11270" max="11270" width="24.81640625" style="212" customWidth="1"/>
    <col min="11271" max="11271" width="15" style="212" customWidth="1"/>
    <col min="11272" max="11272" width="16.1796875" style="212" customWidth="1"/>
    <col min="11273" max="11520" width="8.7265625" style="212"/>
    <col min="11521" max="11521" width="6" style="212" customWidth="1"/>
    <col min="11522" max="11522" width="21.81640625" style="212" customWidth="1"/>
    <col min="11523" max="11523" width="27.6328125" style="212" customWidth="1"/>
    <col min="11524" max="11524" width="15" style="212" customWidth="1"/>
    <col min="11525" max="11525" width="4.453125" style="212" customWidth="1"/>
    <col min="11526" max="11526" width="24.81640625" style="212" customWidth="1"/>
    <col min="11527" max="11527" width="15" style="212" customWidth="1"/>
    <col min="11528" max="11528" width="16.1796875" style="212" customWidth="1"/>
    <col min="11529" max="11776" width="8.7265625" style="212"/>
    <col min="11777" max="11777" width="6" style="212" customWidth="1"/>
    <col min="11778" max="11778" width="21.81640625" style="212" customWidth="1"/>
    <col min="11779" max="11779" width="27.6328125" style="212" customWidth="1"/>
    <col min="11780" max="11780" width="15" style="212" customWidth="1"/>
    <col min="11781" max="11781" width="4.453125" style="212" customWidth="1"/>
    <col min="11782" max="11782" width="24.81640625" style="212" customWidth="1"/>
    <col min="11783" max="11783" width="15" style="212" customWidth="1"/>
    <col min="11784" max="11784" width="16.1796875" style="212" customWidth="1"/>
    <col min="11785" max="12032" width="8.7265625" style="212"/>
    <col min="12033" max="12033" width="6" style="212" customWidth="1"/>
    <col min="12034" max="12034" width="21.81640625" style="212" customWidth="1"/>
    <col min="12035" max="12035" width="27.6328125" style="212" customWidth="1"/>
    <col min="12036" max="12036" width="15" style="212" customWidth="1"/>
    <col min="12037" max="12037" width="4.453125" style="212" customWidth="1"/>
    <col min="12038" max="12038" width="24.81640625" style="212" customWidth="1"/>
    <col min="12039" max="12039" width="15" style="212" customWidth="1"/>
    <col min="12040" max="12040" width="16.1796875" style="212" customWidth="1"/>
    <col min="12041" max="12288" width="8.7265625" style="212"/>
    <col min="12289" max="12289" width="6" style="212" customWidth="1"/>
    <col min="12290" max="12290" width="21.81640625" style="212" customWidth="1"/>
    <col min="12291" max="12291" width="27.6328125" style="212" customWidth="1"/>
    <col min="12292" max="12292" width="15" style="212" customWidth="1"/>
    <col min="12293" max="12293" width="4.453125" style="212" customWidth="1"/>
    <col min="12294" max="12294" width="24.81640625" style="212" customWidth="1"/>
    <col min="12295" max="12295" width="15" style="212" customWidth="1"/>
    <col min="12296" max="12296" width="16.1796875" style="212" customWidth="1"/>
    <col min="12297" max="12544" width="8.7265625" style="212"/>
    <col min="12545" max="12545" width="6" style="212" customWidth="1"/>
    <col min="12546" max="12546" width="21.81640625" style="212" customWidth="1"/>
    <col min="12547" max="12547" width="27.6328125" style="212" customWidth="1"/>
    <col min="12548" max="12548" width="15" style="212" customWidth="1"/>
    <col min="12549" max="12549" width="4.453125" style="212" customWidth="1"/>
    <col min="12550" max="12550" width="24.81640625" style="212" customWidth="1"/>
    <col min="12551" max="12551" width="15" style="212" customWidth="1"/>
    <col min="12552" max="12552" width="16.1796875" style="212" customWidth="1"/>
    <col min="12553" max="12800" width="8.7265625" style="212"/>
    <col min="12801" max="12801" width="6" style="212" customWidth="1"/>
    <col min="12802" max="12802" width="21.81640625" style="212" customWidth="1"/>
    <col min="12803" max="12803" width="27.6328125" style="212" customWidth="1"/>
    <col min="12804" max="12804" width="15" style="212" customWidth="1"/>
    <col min="12805" max="12805" width="4.453125" style="212" customWidth="1"/>
    <col min="12806" max="12806" width="24.81640625" style="212" customWidth="1"/>
    <col min="12807" max="12807" width="15" style="212" customWidth="1"/>
    <col min="12808" max="12808" width="16.1796875" style="212" customWidth="1"/>
    <col min="12809" max="13056" width="8.7265625" style="212"/>
    <col min="13057" max="13057" width="6" style="212" customWidth="1"/>
    <col min="13058" max="13058" width="21.81640625" style="212" customWidth="1"/>
    <col min="13059" max="13059" width="27.6328125" style="212" customWidth="1"/>
    <col min="13060" max="13060" width="15" style="212" customWidth="1"/>
    <col min="13061" max="13061" width="4.453125" style="212" customWidth="1"/>
    <col min="13062" max="13062" width="24.81640625" style="212" customWidth="1"/>
    <col min="13063" max="13063" width="15" style="212" customWidth="1"/>
    <col min="13064" max="13064" width="16.1796875" style="212" customWidth="1"/>
    <col min="13065" max="13312" width="8.7265625" style="212"/>
    <col min="13313" max="13313" width="6" style="212" customWidth="1"/>
    <col min="13314" max="13314" width="21.81640625" style="212" customWidth="1"/>
    <col min="13315" max="13315" width="27.6328125" style="212" customWidth="1"/>
    <col min="13316" max="13316" width="15" style="212" customWidth="1"/>
    <col min="13317" max="13317" width="4.453125" style="212" customWidth="1"/>
    <col min="13318" max="13318" width="24.81640625" style="212" customWidth="1"/>
    <col min="13319" max="13319" width="15" style="212" customWidth="1"/>
    <col min="13320" max="13320" width="16.1796875" style="212" customWidth="1"/>
    <col min="13321" max="13568" width="8.7265625" style="212"/>
    <col min="13569" max="13569" width="6" style="212" customWidth="1"/>
    <col min="13570" max="13570" width="21.81640625" style="212" customWidth="1"/>
    <col min="13571" max="13571" width="27.6328125" style="212" customWidth="1"/>
    <col min="13572" max="13572" width="15" style="212" customWidth="1"/>
    <col min="13573" max="13573" width="4.453125" style="212" customWidth="1"/>
    <col min="13574" max="13574" width="24.81640625" style="212" customWidth="1"/>
    <col min="13575" max="13575" width="15" style="212" customWidth="1"/>
    <col min="13576" max="13576" width="16.1796875" style="212" customWidth="1"/>
    <col min="13577" max="13824" width="8.7265625" style="212"/>
    <col min="13825" max="13825" width="6" style="212" customWidth="1"/>
    <col min="13826" max="13826" width="21.81640625" style="212" customWidth="1"/>
    <col min="13827" max="13827" width="27.6328125" style="212" customWidth="1"/>
    <col min="13828" max="13828" width="15" style="212" customWidth="1"/>
    <col min="13829" max="13829" width="4.453125" style="212" customWidth="1"/>
    <col min="13830" max="13830" width="24.81640625" style="212" customWidth="1"/>
    <col min="13831" max="13831" width="15" style="212" customWidth="1"/>
    <col min="13832" max="13832" width="16.1796875" style="212" customWidth="1"/>
    <col min="13833" max="14080" width="8.7265625" style="212"/>
    <col min="14081" max="14081" width="6" style="212" customWidth="1"/>
    <col min="14082" max="14082" width="21.81640625" style="212" customWidth="1"/>
    <col min="14083" max="14083" width="27.6328125" style="212" customWidth="1"/>
    <col min="14084" max="14084" width="15" style="212" customWidth="1"/>
    <col min="14085" max="14085" width="4.453125" style="212" customWidth="1"/>
    <col min="14086" max="14086" width="24.81640625" style="212" customWidth="1"/>
    <col min="14087" max="14087" width="15" style="212" customWidth="1"/>
    <col min="14088" max="14088" width="16.1796875" style="212" customWidth="1"/>
    <col min="14089" max="14336" width="8.7265625" style="212"/>
    <col min="14337" max="14337" width="6" style="212" customWidth="1"/>
    <col min="14338" max="14338" width="21.81640625" style="212" customWidth="1"/>
    <col min="14339" max="14339" width="27.6328125" style="212" customWidth="1"/>
    <col min="14340" max="14340" width="15" style="212" customWidth="1"/>
    <col min="14341" max="14341" width="4.453125" style="212" customWidth="1"/>
    <col min="14342" max="14342" width="24.81640625" style="212" customWidth="1"/>
    <col min="14343" max="14343" width="15" style="212" customWidth="1"/>
    <col min="14344" max="14344" width="16.1796875" style="212" customWidth="1"/>
    <col min="14345" max="14592" width="8.7265625" style="212"/>
    <col min="14593" max="14593" width="6" style="212" customWidth="1"/>
    <col min="14594" max="14594" width="21.81640625" style="212" customWidth="1"/>
    <col min="14595" max="14595" width="27.6328125" style="212" customWidth="1"/>
    <col min="14596" max="14596" width="15" style="212" customWidth="1"/>
    <col min="14597" max="14597" width="4.453125" style="212" customWidth="1"/>
    <col min="14598" max="14598" width="24.81640625" style="212" customWidth="1"/>
    <col min="14599" max="14599" width="15" style="212" customWidth="1"/>
    <col min="14600" max="14600" width="16.1796875" style="212" customWidth="1"/>
    <col min="14601" max="14848" width="8.7265625" style="212"/>
    <col min="14849" max="14849" width="6" style="212" customWidth="1"/>
    <col min="14850" max="14850" width="21.81640625" style="212" customWidth="1"/>
    <col min="14851" max="14851" width="27.6328125" style="212" customWidth="1"/>
    <col min="14852" max="14852" width="15" style="212" customWidth="1"/>
    <col min="14853" max="14853" width="4.453125" style="212" customWidth="1"/>
    <col min="14854" max="14854" width="24.81640625" style="212" customWidth="1"/>
    <col min="14855" max="14855" width="15" style="212" customWidth="1"/>
    <col min="14856" max="14856" width="16.1796875" style="212" customWidth="1"/>
    <col min="14857" max="15104" width="8.7265625" style="212"/>
    <col min="15105" max="15105" width="6" style="212" customWidth="1"/>
    <col min="15106" max="15106" width="21.81640625" style="212" customWidth="1"/>
    <col min="15107" max="15107" width="27.6328125" style="212" customWidth="1"/>
    <col min="15108" max="15108" width="15" style="212" customWidth="1"/>
    <col min="15109" max="15109" width="4.453125" style="212" customWidth="1"/>
    <col min="15110" max="15110" width="24.81640625" style="212" customWidth="1"/>
    <col min="15111" max="15111" width="15" style="212" customWidth="1"/>
    <col min="15112" max="15112" width="16.1796875" style="212" customWidth="1"/>
    <col min="15113" max="15360" width="8.7265625" style="212"/>
    <col min="15361" max="15361" width="6" style="212" customWidth="1"/>
    <col min="15362" max="15362" width="21.81640625" style="212" customWidth="1"/>
    <col min="15363" max="15363" width="27.6328125" style="212" customWidth="1"/>
    <col min="15364" max="15364" width="15" style="212" customWidth="1"/>
    <col min="15365" max="15365" width="4.453125" style="212" customWidth="1"/>
    <col min="15366" max="15366" width="24.81640625" style="212" customWidth="1"/>
    <col min="15367" max="15367" width="15" style="212" customWidth="1"/>
    <col min="15368" max="15368" width="16.1796875" style="212" customWidth="1"/>
    <col min="15369" max="15616" width="8.7265625" style="212"/>
    <col min="15617" max="15617" width="6" style="212" customWidth="1"/>
    <col min="15618" max="15618" width="21.81640625" style="212" customWidth="1"/>
    <col min="15619" max="15619" width="27.6328125" style="212" customWidth="1"/>
    <col min="15620" max="15620" width="15" style="212" customWidth="1"/>
    <col min="15621" max="15621" width="4.453125" style="212" customWidth="1"/>
    <col min="15622" max="15622" width="24.81640625" style="212" customWidth="1"/>
    <col min="15623" max="15623" width="15" style="212" customWidth="1"/>
    <col min="15624" max="15624" width="16.1796875" style="212" customWidth="1"/>
    <col min="15625" max="15872" width="8.7265625" style="212"/>
    <col min="15873" max="15873" width="6" style="212" customWidth="1"/>
    <col min="15874" max="15874" width="21.81640625" style="212" customWidth="1"/>
    <col min="15875" max="15875" width="27.6328125" style="212" customWidth="1"/>
    <col min="15876" max="15876" width="15" style="212" customWidth="1"/>
    <col min="15877" max="15877" width="4.453125" style="212" customWidth="1"/>
    <col min="15878" max="15878" width="24.81640625" style="212" customWidth="1"/>
    <col min="15879" max="15879" width="15" style="212" customWidth="1"/>
    <col min="15880" max="15880" width="16.1796875" style="212" customWidth="1"/>
    <col min="15881" max="16128" width="8.7265625" style="212"/>
    <col min="16129" max="16129" width="6" style="212" customWidth="1"/>
    <col min="16130" max="16130" width="21.81640625" style="212" customWidth="1"/>
    <col min="16131" max="16131" width="27.6328125" style="212" customWidth="1"/>
    <col min="16132" max="16132" width="15" style="212" customWidth="1"/>
    <col min="16133" max="16133" width="4.453125" style="212" customWidth="1"/>
    <col min="16134" max="16134" width="24.81640625" style="212" customWidth="1"/>
    <col min="16135" max="16135" width="15" style="212" customWidth="1"/>
    <col min="16136" max="16136" width="16.1796875" style="212" customWidth="1"/>
    <col min="16137" max="16384" width="8.7265625" style="212"/>
  </cols>
  <sheetData>
    <row r="1" spans="1:8">
      <c r="A1" s="305" t="s">
        <v>279</v>
      </c>
      <c r="B1" s="305"/>
    </row>
    <row r="2" spans="1:8">
      <c r="C2" s="213"/>
    </row>
    <row r="3" spans="1:8">
      <c r="A3" s="834" t="s">
        <v>227</v>
      </c>
      <c r="B3" s="835"/>
      <c r="C3" s="835"/>
      <c r="D3" s="835"/>
      <c r="E3" s="835"/>
      <c r="F3" s="835"/>
      <c r="G3" s="835"/>
      <c r="H3" s="835"/>
    </row>
    <row r="4" spans="1:8" ht="24.75" customHeight="1">
      <c r="A4" s="836"/>
      <c r="B4" s="836"/>
      <c r="C4" s="836"/>
      <c r="D4" s="836"/>
      <c r="E4" s="351"/>
      <c r="F4" s="90" t="s">
        <v>88</v>
      </c>
      <c r="G4" s="837" t="str">
        <f>'【記載例】変更申請書（区内）'!W13</f>
        <v>〇〇保育園</v>
      </c>
      <c r="H4" s="837"/>
    </row>
    <row r="5" spans="1:8" ht="21.75" customHeight="1">
      <c r="A5" s="808" t="s">
        <v>89</v>
      </c>
      <c r="B5" s="808"/>
      <c r="C5" s="808"/>
      <c r="D5" s="808"/>
      <c r="E5" s="808"/>
      <c r="F5" s="808"/>
      <c r="G5" s="808"/>
    </row>
    <row r="6" spans="1:8" ht="15.75" customHeight="1">
      <c r="A6" s="816" t="s">
        <v>90</v>
      </c>
      <c r="B6" s="816"/>
      <c r="C6" s="816"/>
      <c r="D6" s="816"/>
      <c r="E6" s="816" t="s">
        <v>150</v>
      </c>
      <c r="F6" s="816"/>
      <c r="G6" s="816"/>
      <c r="H6" s="816"/>
    </row>
    <row r="7" spans="1:8" ht="60.75" customHeight="1" thickBot="1">
      <c r="A7" s="816" t="s">
        <v>91</v>
      </c>
      <c r="B7" s="817"/>
      <c r="C7" s="817"/>
      <c r="D7" s="347" t="s">
        <v>92</v>
      </c>
      <c r="E7" s="816"/>
      <c r="F7" s="816"/>
      <c r="G7" s="346" t="s">
        <v>92</v>
      </c>
      <c r="H7" s="211" t="s">
        <v>93</v>
      </c>
    </row>
    <row r="8" spans="1:8" ht="15.75" customHeight="1" thickBot="1">
      <c r="A8" s="818" t="s">
        <v>94</v>
      </c>
      <c r="B8" s="133" t="s">
        <v>95</v>
      </c>
      <c r="C8" s="134"/>
      <c r="D8" s="135">
        <f>SUM(D9:D24)</f>
        <v>8247360</v>
      </c>
      <c r="E8" s="822" t="s">
        <v>96</v>
      </c>
      <c r="F8" s="91" t="s">
        <v>97</v>
      </c>
      <c r="G8" s="348">
        <v>33945030</v>
      </c>
      <c r="H8" s="824">
        <v>8000000</v>
      </c>
    </row>
    <row r="9" spans="1:8" ht="15.75" customHeight="1">
      <c r="A9" s="819"/>
      <c r="B9" s="136" t="s">
        <v>98</v>
      </c>
      <c r="C9" s="137" t="s">
        <v>98</v>
      </c>
      <c r="D9" s="208">
        <f>【記載例】【別紙1】変更計画書!U23</f>
        <v>7211400</v>
      </c>
      <c r="E9" s="823"/>
      <c r="F9" s="92" t="s">
        <v>99</v>
      </c>
      <c r="G9" s="348">
        <v>10333748</v>
      </c>
      <c r="H9" s="824"/>
    </row>
    <row r="10" spans="1:8" ht="15.75" customHeight="1">
      <c r="A10" s="819"/>
      <c r="B10" s="831" t="s">
        <v>100</v>
      </c>
      <c r="C10" s="138" t="s">
        <v>101</v>
      </c>
      <c r="D10" s="209">
        <f>【記載例】【別紙1】変更計画書!U27</f>
        <v>6600</v>
      </c>
      <c r="E10" s="823"/>
      <c r="F10" s="92" t="s">
        <v>102</v>
      </c>
      <c r="G10" s="348">
        <v>8002703</v>
      </c>
      <c r="H10" s="824"/>
    </row>
    <row r="11" spans="1:8" ht="15.75" customHeight="1">
      <c r="A11" s="819"/>
      <c r="B11" s="832"/>
      <c r="C11" s="138" t="s">
        <v>45</v>
      </c>
      <c r="D11" s="209">
        <f>【記載例】【別紙1】変更計画書!U28</f>
        <v>49800</v>
      </c>
      <c r="E11" s="823"/>
      <c r="F11" s="92" t="s">
        <v>103</v>
      </c>
      <c r="G11" s="348">
        <v>0</v>
      </c>
      <c r="H11" s="824"/>
    </row>
    <row r="12" spans="1:8" ht="15.75" customHeight="1">
      <c r="A12" s="819"/>
      <c r="B12" s="832"/>
      <c r="C12" s="138" t="s">
        <v>254</v>
      </c>
      <c r="D12" s="209">
        <f>【記載例】【別紙1】変更計画書!U29</f>
        <v>9960</v>
      </c>
      <c r="E12" s="823"/>
      <c r="F12" s="92" t="s">
        <v>104</v>
      </c>
      <c r="G12" s="348">
        <v>88000</v>
      </c>
      <c r="H12" s="824"/>
    </row>
    <row r="13" spans="1:8" ht="15.75" customHeight="1">
      <c r="A13" s="819"/>
      <c r="B13" s="832"/>
      <c r="C13" s="138" t="s">
        <v>226</v>
      </c>
      <c r="D13" s="209">
        <f>【記載例】【別紙1】変更計画書!U30</f>
        <v>528000</v>
      </c>
      <c r="E13" s="823"/>
      <c r="F13" s="92" t="s">
        <v>105</v>
      </c>
      <c r="G13" s="348">
        <v>7538612</v>
      </c>
      <c r="H13" s="824"/>
    </row>
    <row r="14" spans="1:8" ht="15.75" customHeight="1">
      <c r="A14" s="819"/>
      <c r="B14" s="832"/>
      <c r="C14" s="138" t="s">
        <v>326</v>
      </c>
      <c r="D14" s="209">
        <f>【記載例】【別紙5】チーム保育推進加算!B31</f>
        <v>441600</v>
      </c>
      <c r="E14" s="823"/>
      <c r="F14" s="92" t="s">
        <v>106</v>
      </c>
      <c r="G14" s="348"/>
      <c r="H14" s="824"/>
    </row>
    <row r="15" spans="1:8" ht="15.75" customHeight="1">
      <c r="A15" s="819"/>
      <c r="B15" s="832"/>
      <c r="C15" s="138"/>
      <c r="D15" s="209"/>
      <c r="E15" s="823"/>
      <c r="F15" s="363"/>
      <c r="G15" s="348"/>
      <c r="H15" s="824"/>
    </row>
    <row r="16" spans="1:8" ht="15.75" customHeight="1">
      <c r="A16" s="819"/>
      <c r="B16" s="832"/>
      <c r="C16" s="138"/>
      <c r="D16" s="209"/>
      <c r="E16" s="823"/>
      <c r="F16" s="362"/>
      <c r="G16" s="348"/>
      <c r="H16" s="824"/>
    </row>
    <row r="17" spans="1:8" ht="15.65" customHeight="1">
      <c r="A17" s="819"/>
      <c r="B17" s="832"/>
      <c r="C17" s="138"/>
      <c r="D17" s="209"/>
      <c r="E17" s="823"/>
      <c r="F17" s="361"/>
      <c r="G17" s="348"/>
      <c r="H17" s="824"/>
    </row>
    <row r="18" spans="1:8" ht="15.65" customHeight="1">
      <c r="A18" s="819"/>
      <c r="B18" s="832"/>
      <c r="C18" s="138"/>
      <c r="D18" s="209"/>
      <c r="E18" s="823"/>
      <c r="F18" s="361"/>
      <c r="G18" s="348"/>
      <c r="H18" s="824"/>
    </row>
    <row r="19" spans="1:8" ht="15.65" customHeight="1">
      <c r="A19" s="819"/>
      <c r="B19" s="832"/>
      <c r="C19" s="138"/>
      <c r="D19" s="209"/>
      <c r="E19" s="823"/>
      <c r="F19" s="361"/>
      <c r="G19" s="348"/>
      <c r="H19" s="824"/>
    </row>
    <row r="20" spans="1:8" ht="15.65" customHeight="1">
      <c r="A20" s="819"/>
      <c r="B20" s="832"/>
      <c r="C20" s="138"/>
      <c r="D20" s="209"/>
      <c r="E20" s="823"/>
      <c r="F20" s="361"/>
      <c r="G20" s="348"/>
      <c r="H20" s="824"/>
    </row>
    <row r="21" spans="1:8" ht="15.65" customHeight="1">
      <c r="A21" s="819"/>
      <c r="B21" s="832"/>
      <c r="C21" s="139"/>
      <c r="D21" s="209"/>
      <c r="E21" s="823"/>
      <c r="F21" s="361"/>
      <c r="G21" s="348"/>
      <c r="H21" s="824"/>
    </row>
    <row r="22" spans="1:8" ht="15.75" customHeight="1">
      <c r="A22" s="819"/>
      <c r="B22" s="832"/>
      <c r="C22" s="139"/>
      <c r="D22" s="209"/>
      <c r="E22" s="823"/>
      <c r="F22" s="361"/>
      <c r="G22" s="348"/>
      <c r="H22" s="824"/>
    </row>
    <row r="23" spans="1:8" ht="15.65" customHeight="1">
      <c r="A23" s="819"/>
      <c r="B23" s="832"/>
      <c r="C23" s="139"/>
      <c r="D23" s="209"/>
      <c r="E23" s="823"/>
      <c r="F23" s="361"/>
      <c r="G23" s="348"/>
      <c r="H23" s="824"/>
    </row>
    <row r="24" spans="1:8" ht="15.75" customHeight="1" thickBot="1">
      <c r="A24" s="819"/>
      <c r="B24" s="833"/>
      <c r="C24" s="140"/>
      <c r="D24" s="210"/>
      <c r="E24" s="823"/>
      <c r="F24" s="361"/>
      <c r="G24" s="348"/>
      <c r="H24" s="824"/>
    </row>
    <row r="25" spans="1:8" ht="15.75" customHeight="1">
      <c r="A25" s="820"/>
      <c r="B25" s="93" t="s">
        <v>107</v>
      </c>
      <c r="C25" s="93"/>
      <c r="D25" s="310">
        <v>30000000</v>
      </c>
      <c r="E25" s="800"/>
      <c r="F25" s="361"/>
      <c r="G25" s="348"/>
      <c r="H25" s="824"/>
    </row>
    <row r="26" spans="1:8" ht="15.75" customHeight="1">
      <c r="A26" s="820"/>
      <c r="B26" s="94"/>
      <c r="C26" s="94"/>
      <c r="D26" s="311"/>
      <c r="E26" s="800"/>
      <c r="F26" s="361"/>
      <c r="G26" s="348"/>
      <c r="H26" s="824"/>
    </row>
    <row r="27" spans="1:8" ht="15.75" customHeight="1">
      <c r="A27" s="820"/>
      <c r="B27" s="94"/>
      <c r="C27" s="94"/>
      <c r="D27" s="311"/>
      <c r="E27" s="800"/>
      <c r="F27" s="361"/>
      <c r="G27" s="348"/>
      <c r="H27" s="824"/>
    </row>
    <row r="28" spans="1:8" ht="15.75" customHeight="1">
      <c r="A28" s="820"/>
      <c r="B28" s="94"/>
      <c r="C28" s="94"/>
      <c r="D28" s="311"/>
      <c r="E28" s="800"/>
      <c r="F28" s="361"/>
      <c r="G28" s="348"/>
      <c r="H28" s="824"/>
    </row>
    <row r="29" spans="1:8" ht="15.75" customHeight="1">
      <c r="A29" s="820"/>
      <c r="B29" s="94"/>
      <c r="C29" s="94"/>
      <c r="D29" s="348"/>
      <c r="E29" s="800"/>
      <c r="F29" s="361"/>
      <c r="G29" s="348"/>
      <c r="H29" s="824"/>
    </row>
    <row r="30" spans="1:8" ht="15.75" customHeight="1">
      <c r="A30" s="820"/>
      <c r="B30" s="94"/>
      <c r="C30" s="94"/>
      <c r="D30" s="348"/>
      <c r="E30" s="800"/>
      <c r="F30" s="361"/>
      <c r="G30" s="348"/>
      <c r="H30" s="824"/>
    </row>
    <row r="31" spans="1:8" ht="15.75" customHeight="1">
      <c r="A31" s="820"/>
      <c r="B31" s="94"/>
      <c r="C31" s="94"/>
      <c r="D31" s="348"/>
      <c r="E31" s="801"/>
      <c r="F31" s="95" t="s">
        <v>108</v>
      </c>
      <c r="G31" s="96">
        <f>SUM(G8:G30)</f>
        <v>59908093</v>
      </c>
      <c r="H31" s="824"/>
    </row>
    <row r="32" spans="1:8" ht="15.75" customHeight="1">
      <c r="A32" s="820"/>
      <c r="B32" s="94"/>
      <c r="C32" s="94"/>
      <c r="D32" s="348"/>
      <c r="E32" s="799" t="s">
        <v>85</v>
      </c>
      <c r="F32" s="91" t="s">
        <v>64</v>
      </c>
      <c r="G32" s="348">
        <v>33945030</v>
      </c>
      <c r="H32" s="804">
        <v>888400</v>
      </c>
    </row>
    <row r="33" spans="1:8" ht="15.75" customHeight="1">
      <c r="A33" s="820"/>
      <c r="B33" s="94"/>
      <c r="C33" s="94"/>
      <c r="D33" s="348"/>
      <c r="E33" s="800"/>
      <c r="F33" s="92" t="s">
        <v>109</v>
      </c>
      <c r="G33" s="348">
        <v>10333748</v>
      </c>
      <c r="H33" s="805"/>
    </row>
    <row r="34" spans="1:8" ht="15.75" customHeight="1">
      <c r="A34" s="820"/>
      <c r="B34" s="132"/>
      <c r="C34" s="94"/>
      <c r="D34" s="348"/>
      <c r="E34" s="800"/>
      <c r="F34" s="92" t="s">
        <v>110</v>
      </c>
      <c r="G34" s="348">
        <v>8002703</v>
      </c>
      <c r="H34" s="805"/>
    </row>
    <row r="35" spans="1:8" ht="15.75" customHeight="1">
      <c r="A35" s="820"/>
      <c r="B35" s="132"/>
      <c r="C35" s="94"/>
      <c r="D35" s="348"/>
      <c r="E35" s="800"/>
      <c r="F35" s="91" t="s">
        <v>111</v>
      </c>
      <c r="G35" s="348">
        <v>0</v>
      </c>
      <c r="H35" s="805"/>
    </row>
    <row r="36" spans="1:8" ht="15.75" customHeight="1">
      <c r="A36" s="820"/>
      <c r="B36" s="132"/>
      <c r="C36" s="94"/>
      <c r="D36" s="348"/>
      <c r="E36" s="800"/>
      <c r="F36" s="91" t="s">
        <v>112</v>
      </c>
      <c r="G36" s="348">
        <v>88000</v>
      </c>
      <c r="H36" s="805"/>
    </row>
    <row r="37" spans="1:8" ht="15.75" customHeight="1">
      <c r="A37" s="820"/>
      <c r="B37" s="94"/>
      <c r="C37" s="94"/>
      <c r="D37" s="348"/>
      <c r="E37" s="800"/>
      <c r="F37" s="91" t="s">
        <v>113</v>
      </c>
      <c r="G37" s="348">
        <v>7538612</v>
      </c>
      <c r="H37" s="805"/>
    </row>
    <row r="38" spans="1:8" ht="15.75" customHeight="1">
      <c r="A38" s="820"/>
      <c r="B38" s="94"/>
      <c r="C38" s="94"/>
      <c r="D38" s="348"/>
      <c r="E38" s="800"/>
      <c r="F38" s="361"/>
      <c r="G38" s="348"/>
      <c r="H38" s="805"/>
    </row>
    <row r="39" spans="1:8" ht="15.75" customHeight="1">
      <c r="A39" s="821"/>
      <c r="B39" s="825" t="s">
        <v>114</v>
      </c>
      <c r="C39" s="826"/>
      <c r="D39" s="96">
        <f>SUM(D8,D25:D38)</f>
        <v>38247360</v>
      </c>
      <c r="E39" s="800"/>
      <c r="F39" s="361"/>
      <c r="G39" s="348"/>
      <c r="H39" s="805"/>
    </row>
    <row r="40" spans="1:8" ht="15.75" customHeight="1">
      <c r="A40" s="827" t="s">
        <v>115</v>
      </c>
      <c r="B40" s="97"/>
      <c r="C40" s="92" t="s">
        <v>116</v>
      </c>
      <c r="D40" s="348">
        <v>20406680</v>
      </c>
      <c r="E40" s="800"/>
      <c r="F40" s="362"/>
      <c r="G40" s="348"/>
      <c r="H40" s="805"/>
    </row>
    <row r="41" spans="1:8" ht="15.75" customHeight="1">
      <c r="A41" s="828"/>
      <c r="B41" s="97"/>
      <c r="C41" s="91" t="s">
        <v>117</v>
      </c>
      <c r="D41" s="348"/>
      <c r="E41" s="800"/>
      <c r="F41" s="362"/>
      <c r="G41" s="348"/>
      <c r="H41" s="805"/>
    </row>
    <row r="42" spans="1:8" ht="15.75" customHeight="1">
      <c r="A42" s="829"/>
      <c r="B42" s="825" t="s">
        <v>118</v>
      </c>
      <c r="C42" s="826"/>
      <c r="D42" s="96">
        <f>SUM(D40:D41)</f>
        <v>20406680</v>
      </c>
      <c r="E42" s="800"/>
      <c r="F42" s="362"/>
      <c r="G42" s="348"/>
      <c r="H42" s="805"/>
    </row>
    <row r="43" spans="1:8" ht="15.75" customHeight="1">
      <c r="A43" s="830" t="s">
        <v>87</v>
      </c>
      <c r="B43" s="349"/>
      <c r="C43" s="92" t="s">
        <v>119</v>
      </c>
      <c r="D43" s="348"/>
      <c r="E43" s="801"/>
      <c r="F43" s="95" t="s">
        <v>120</v>
      </c>
      <c r="G43" s="96">
        <f>SUM(G32:G42)</f>
        <v>59908093</v>
      </c>
      <c r="H43" s="806"/>
    </row>
    <row r="44" spans="1:8" ht="15.75" customHeight="1">
      <c r="A44" s="830"/>
      <c r="B44" s="349"/>
      <c r="C44" s="91" t="s">
        <v>121</v>
      </c>
      <c r="D44" s="348"/>
      <c r="E44" s="799" t="s">
        <v>86</v>
      </c>
      <c r="F44" s="91" t="s">
        <v>122</v>
      </c>
      <c r="G44" s="348">
        <v>1162608</v>
      </c>
      <c r="H44" s="804"/>
    </row>
    <row r="45" spans="1:8" ht="15.75" customHeight="1">
      <c r="A45" s="830"/>
      <c r="B45" s="349"/>
      <c r="C45" s="92" t="s">
        <v>123</v>
      </c>
      <c r="D45" s="348"/>
      <c r="E45" s="800"/>
      <c r="F45" s="91" t="s">
        <v>124</v>
      </c>
      <c r="G45" s="348">
        <v>852320</v>
      </c>
      <c r="H45" s="805"/>
    </row>
    <row r="46" spans="1:8" ht="15.75" customHeight="1">
      <c r="A46" s="830"/>
      <c r="B46" s="825" t="s">
        <v>125</v>
      </c>
      <c r="C46" s="826"/>
      <c r="D46" s="96">
        <f>SUM(D43:D45)</f>
        <v>0</v>
      </c>
      <c r="E46" s="800"/>
      <c r="F46" s="91" t="s">
        <v>126</v>
      </c>
      <c r="G46" s="348">
        <v>19000</v>
      </c>
      <c r="H46" s="805"/>
    </row>
    <row r="47" spans="1:8" ht="15.75" customHeight="1">
      <c r="A47" s="98"/>
      <c r="B47" s="98"/>
      <c r="C47" s="91"/>
      <c r="D47" s="96"/>
      <c r="E47" s="800"/>
      <c r="F47" s="91" t="s">
        <v>127</v>
      </c>
      <c r="G47" s="348">
        <v>307662</v>
      </c>
      <c r="H47" s="805"/>
    </row>
    <row r="48" spans="1:8" ht="15.75" customHeight="1">
      <c r="A48" s="98"/>
      <c r="B48" s="98"/>
      <c r="C48" s="92"/>
      <c r="D48" s="96"/>
      <c r="E48" s="800"/>
      <c r="F48" s="92" t="s">
        <v>128</v>
      </c>
      <c r="G48" s="348"/>
      <c r="H48" s="805"/>
    </row>
    <row r="49" spans="1:8" ht="15.75" customHeight="1">
      <c r="A49" s="98"/>
      <c r="B49" s="98"/>
      <c r="C49" s="92"/>
      <c r="D49" s="96"/>
      <c r="E49" s="800"/>
      <c r="F49" s="91" t="s">
        <v>129</v>
      </c>
      <c r="G49" s="348">
        <v>151540</v>
      </c>
      <c r="H49" s="805"/>
    </row>
    <row r="50" spans="1:8" ht="15.75" customHeight="1">
      <c r="A50" s="98"/>
      <c r="B50" s="98"/>
      <c r="C50" s="92"/>
      <c r="D50" s="96"/>
      <c r="E50" s="800"/>
      <c r="F50" s="91" t="s">
        <v>130</v>
      </c>
      <c r="G50" s="348">
        <v>210202</v>
      </c>
      <c r="H50" s="805"/>
    </row>
    <row r="51" spans="1:8" ht="15.75" customHeight="1">
      <c r="A51" s="98"/>
      <c r="B51" s="98"/>
      <c r="C51" s="92"/>
      <c r="D51" s="96"/>
      <c r="E51" s="800"/>
      <c r="F51" s="91" t="s">
        <v>131</v>
      </c>
      <c r="G51" s="348">
        <v>47320</v>
      </c>
      <c r="H51" s="805"/>
    </row>
    <row r="52" spans="1:8" ht="15.75" customHeight="1">
      <c r="A52" s="98"/>
      <c r="B52" s="98"/>
      <c r="C52" s="92"/>
      <c r="D52" s="96"/>
      <c r="E52" s="800"/>
      <c r="F52" s="91" t="s">
        <v>132</v>
      </c>
      <c r="G52" s="348">
        <v>425000</v>
      </c>
      <c r="H52" s="805"/>
    </row>
    <row r="53" spans="1:8" ht="15.75" customHeight="1">
      <c r="A53" s="98"/>
      <c r="B53" s="98"/>
      <c r="C53" s="92"/>
      <c r="D53" s="96"/>
      <c r="E53" s="800"/>
      <c r="F53" s="91" t="s">
        <v>133</v>
      </c>
      <c r="G53" s="348">
        <v>9374632</v>
      </c>
      <c r="H53" s="805"/>
    </row>
    <row r="54" spans="1:8" ht="15.75" customHeight="1">
      <c r="A54" s="98"/>
      <c r="B54" s="98"/>
      <c r="C54" s="92"/>
      <c r="D54" s="96"/>
      <c r="E54" s="800"/>
      <c r="F54" s="91" t="s">
        <v>134</v>
      </c>
      <c r="G54" s="348">
        <v>212042</v>
      </c>
      <c r="H54" s="805"/>
    </row>
    <row r="55" spans="1:8" ht="15.75" customHeight="1">
      <c r="A55" s="98"/>
      <c r="B55" s="98"/>
      <c r="C55" s="92"/>
      <c r="D55" s="96"/>
      <c r="E55" s="800"/>
      <c r="F55" s="91" t="s">
        <v>135</v>
      </c>
      <c r="G55" s="348"/>
      <c r="H55" s="805"/>
    </row>
    <row r="56" spans="1:8" ht="15.75" customHeight="1">
      <c r="A56" s="98"/>
      <c r="B56" s="98"/>
      <c r="C56" s="92"/>
      <c r="D56" s="96"/>
      <c r="E56" s="800"/>
      <c r="F56" s="360"/>
      <c r="G56" s="348"/>
      <c r="H56" s="805"/>
    </row>
    <row r="57" spans="1:8" ht="15.75" customHeight="1">
      <c r="A57" s="98"/>
      <c r="B57" s="98"/>
      <c r="C57" s="92"/>
      <c r="D57" s="96"/>
      <c r="E57" s="800"/>
      <c r="F57" s="360"/>
      <c r="G57" s="348"/>
      <c r="H57" s="805"/>
    </row>
    <row r="58" spans="1:8" ht="15.75" customHeight="1">
      <c r="A58" s="98"/>
      <c r="B58" s="98"/>
      <c r="C58" s="92"/>
      <c r="D58" s="96"/>
      <c r="E58" s="801"/>
      <c r="F58" s="95" t="s">
        <v>136</v>
      </c>
      <c r="G58" s="96">
        <f>SUM(G44:G57)</f>
        <v>12762326</v>
      </c>
      <c r="H58" s="806"/>
    </row>
    <row r="59" spans="1:8" ht="15.75" customHeight="1">
      <c r="A59" s="98"/>
      <c r="B59" s="98"/>
      <c r="C59" s="92"/>
      <c r="D59" s="96"/>
      <c r="E59" s="799" t="s">
        <v>87</v>
      </c>
      <c r="F59" s="802" t="s">
        <v>137</v>
      </c>
      <c r="G59" s="803"/>
      <c r="H59" s="804"/>
    </row>
    <row r="60" spans="1:8" ht="15.75" customHeight="1">
      <c r="A60" s="98"/>
      <c r="B60" s="98"/>
      <c r="C60" s="92"/>
      <c r="D60" s="96"/>
      <c r="E60" s="800"/>
      <c r="F60" s="91" t="s">
        <v>138</v>
      </c>
      <c r="G60" s="348"/>
      <c r="H60" s="805"/>
    </row>
    <row r="61" spans="1:8" ht="15.75" customHeight="1">
      <c r="A61" s="98"/>
      <c r="B61" s="98"/>
      <c r="C61" s="92"/>
      <c r="D61" s="96"/>
      <c r="E61" s="800"/>
      <c r="F61" s="360"/>
      <c r="G61" s="348"/>
      <c r="H61" s="805"/>
    </row>
    <row r="62" spans="1:8" ht="15.75" customHeight="1">
      <c r="A62" s="98"/>
      <c r="B62" s="98"/>
      <c r="C62" s="92"/>
      <c r="D62" s="96"/>
      <c r="E62" s="800"/>
      <c r="F62" s="360"/>
      <c r="G62" s="348"/>
      <c r="H62" s="805"/>
    </row>
    <row r="63" spans="1:8" ht="15.75" customHeight="1">
      <c r="A63" s="807" t="s">
        <v>139</v>
      </c>
      <c r="B63" s="807"/>
      <c r="C63" s="807"/>
      <c r="D63" s="313"/>
      <c r="E63" s="801"/>
      <c r="F63" s="99" t="s">
        <v>140</v>
      </c>
      <c r="G63" s="96">
        <f>SUM(G60:G62)</f>
        <v>0</v>
      </c>
      <c r="H63" s="806"/>
    </row>
    <row r="64" spans="1:8" ht="26.25" customHeight="1" thickBot="1">
      <c r="A64" s="810" t="s">
        <v>141</v>
      </c>
      <c r="B64" s="810"/>
      <c r="C64" s="810"/>
      <c r="D64" s="100">
        <f>D39+D42+D46+D63</f>
        <v>58654040</v>
      </c>
      <c r="E64" s="811" t="s">
        <v>142</v>
      </c>
      <c r="F64" s="811"/>
      <c r="G64" s="101">
        <f>G31+G43+G58+G63</f>
        <v>132578512</v>
      </c>
      <c r="H64" s="102">
        <f>SUM(H8:H63)</f>
        <v>8888400</v>
      </c>
    </row>
    <row r="65" spans="1:8" ht="26.25" customHeight="1" thickBot="1">
      <c r="D65" s="103"/>
      <c r="E65" s="812" t="s">
        <v>143</v>
      </c>
      <c r="F65" s="813"/>
      <c r="G65" s="104">
        <f>D64-G64</f>
        <v>-73924472</v>
      </c>
      <c r="H65" s="105"/>
    </row>
    <row r="66" spans="1:8">
      <c r="C66" s="342"/>
      <c r="D66" s="106"/>
      <c r="E66" s="105"/>
      <c r="F66" s="105"/>
      <c r="G66" s="103"/>
      <c r="H66" s="105"/>
    </row>
    <row r="67" spans="1:8">
      <c r="A67" s="342"/>
      <c r="B67" s="342"/>
      <c r="C67" s="345"/>
      <c r="D67" s="345"/>
      <c r="E67" s="342"/>
      <c r="F67" s="342"/>
      <c r="G67" s="345"/>
    </row>
    <row r="68" spans="1:8">
      <c r="A68" s="345"/>
      <c r="B68" s="345"/>
      <c r="C68" s="345"/>
      <c r="D68" s="345"/>
      <c r="E68" s="814"/>
      <c r="F68" s="814"/>
      <c r="G68" s="814"/>
    </row>
    <row r="69" spans="1:8">
      <c r="A69" s="345"/>
      <c r="B69" s="345"/>
      <c r="C69" s="344"/>
      <c r="D69" s="343"/>
      <c r="E69" s="815"/>
      <c r="F69" s="815"/>
      <c r="G69" s="345"/>
    </row>
    <row r="70" spans="1:8" ht="32.25" customHeight="1">
      <c r="A70" s="344"/>
      <c r="B70" s="344"/>
      <c r="C70" s="344"/>
      <c r="D70" s="345"/>
      <c r="E70" s="815"/>
      <c r="F70" s="815"/>
      <c r="G70" s="343"/>
    </row>
    <row r="71" spans="1:8">
      <c r="A71" s="344"/>
      <c r="B71" s="344"/>
      <c r="C71" s="344"/>
      <c r="D71" s="345"/>
      <c r="E71" s="808"/>
      <c r="F71" s="808"/>
      <c r="G71" s="809"/>
    </row>
    <row r="72" spans="1:8">
      <c r="A72" s="344"/>
      <c r="B72" s="344"/>
      <c r="C72" s="344"/>
      <c r="D72" s="345"/>
      <c r="E72" s="808"/>
      <c r="F72" s="808"/>
      <c r="G72" s="809"/>
    </row>
  </sheetData>
  <sheetProtection sheet="1" objects="1" scenarios="1"/>
  <mergeCells count="34">
    <mergeCell ref="A3:H3"/>
    <mergeCell ref="A4:D4"/>
    <mergeCell ref="G4:H4"/>
    <mergeCell ref="A5:G5"/>
    <mergeCell ref="A6:D6"/>
    <mergeCell ref="E6:H6"/>
    <mergeCell ref="A7:C7"/>
    <mergeCell ref="E7:F7"/>
    <mergeCell ref="A8:A39"/>
    <mergeCell ref="E8:E31"/>
    <mergeCell ref="H8:H31"/>
    <mergeCell ref="B10:B24"/>
    <mergeCell ref="E32:E43"/>
    <mergeCell ref="H32:H43"/>
    <mergeCell ref="B39:C39"/>
    <mergeCell ref="A40:A42"/>
    <mergeCell ref="B42:C42"/>
    <mergeCell ref="A43:A46"/>
    <mergeCell ref="E44:E58"/>
    <mergeCell ref="H44:H58"/>
    <mergeCell ref="B46:C46"/>
    <mergeCell ref="E59:E63"/>
    <mergeCell ref="F59:G59"/>
    <mergeCell ref="H59:H63"/>
    <mergeCell ref="A63:C63"/>
    <mergeCell ref="E71:F71"/>
    <mergeCell ref="G71:G72"/>
    <mergeCell ref="E72:F72"/>
    <mergeCell ref="A64:C64"/>
    <mergeCell ref="E64:F64"/>
    <mergeCell ref="E65:F65"/>
    <mergeCell ref="E68:G68"/>
    <mergeCell ref="E69:F69"/>
    <mergeCell ref="E70:F70"/>
  </mergeCells>
  <phoneticPr fontId="5"/>
  <pageMargins left="0.7" right="0.7" top="0.75" bottom="0.75" header="0.3" footer="0.3"/>
  <pageSetup paperSize="9" scale="67"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DE42F3-14C5-4EAD-A9A0-FF1E577A4ACE}">
  <sheetPr>
    <tabColor rgb="FF0070C0"/>
  </sheetPr>
  <dimension ref="A1:AC75"/>
  <sheetViews>
    <sheetView showGridLines="0" view="pageBreakPreview" zoomScale="80" zoomScaleNormal="100" zoomScaleSheetLayoutView="80" workbookViewId="0">
      <selection activeCell="AE20" sqref="AE20"/>
    </sheetView>
  </sheetViews>
  <sheetFormatPr defaultRowHeight="13"/>
  <cols>
    <col min="1" max="26" width="4.6328125" style="429" customWidth="1"/>
    <col min="27" max="28" width="3.6328125" style="429" customWidth="1"/>
    <col min="29" max="16384" width="8.7265625" style="429"/>
  </cols>
  <sheetData>
    <row r="1" spans="1:25" ht="15" customHeight="1">
      <c r="A1" s="365" t="s">
        <v>328</v>
      </c>
      <c r="B1" s="365"/>
      <c r="C1" s="365"/>
      <c r="D1" s="365"/>
      <c r="E1" s="365"/>
      <c r="F1" s="365"/>
      <c r="G1" s="365"/>
      <c r="H1" s="365"/>
      <c r="I1" s="365"/>
      <c r="J1" s="365"/>
      <c r="K1" s="365"/>
      <c r="L1" s="365"/>
      <c r="M1" s="365"/>
      <c r="N1" s="365"/>
      <c r="O1" s="365"/>
      <c r="P1" s="365"/>
      <c r="Q1" s="365"/>
      <c r="R1" s="365"/>
      <c r="S1" s="365"/>
      <c r="T1" s="365"/>
      <c r="U1" s="365"/>
      <c r="V1" s="365"/>
      <c r="W1" s="365"/>
      <c r="X1" s="365"/>
      <c r="Y1" s="365"/>
    </row>
    <row r="2" spans="1:25" ht="15" customHeight="1">
      <c r="A2" s="365"/>
      <c r="B2" s="365"/>
      <c r="C2" s="365"/>
      <c r="D2" s="365"/>
      <c r="E2" s="365"/>
      <c r="F2" s="365"/>
      <c r="G2" s="365"/>
      <c r="H2" s="365"/>
      <c r="I2" s="365"/>
      <c r="J2" s="365"/>
      <c r="K2" s="365"/>
      <c r="L2" s="365"/>
      <c r="M2" s="365"/>
      <c r="N2" s="365"/>
      <c r="O2" s="365"/>
      <c r="P2" s="365"/>
      <c r="Q2" s="365"/>
      <c r="R2" s="365"/>
      <c r="S2" s="382" t="s">
        <v>228</v>
      </c>
      <c r="T2" s="383">
        <f>'【記載例】変更申請書（区内）'!Y3</f>
        <v>7</v>
      </c>
      <c r="U2" s="383" t="s">
        <v>0</v>
      </c>
      <c r="V2" s="383">
        <f>'【記載例】変更申請書（区内）'!AA3</f>
        <v>2</v>
      </c>
      <c r="W2" s="383" t="s">
        <v>74</v>
      </c>
      <c r="X2" s="383">
        <f>'【記載例】変更申請書（区内）'!AC3</f>
        <v>1</v>
      </c>
      <c r="Y2" s="384" t="s">
        <v>2</v>
      </c>
    </row>
    <row r="3" spans="1:25" ht="15" customHeight="1">
      <c r="A3" s="365"/>
      <c r="B3" s="365"/>
      <c r="C3" s="365"/>
      <c r="D3" s="365"/>
      <c r="E3" s="365"/>
      <c r="F3" s="365"/>
      <c r="G3" s="365"/>
      <c r="H3" s="365"/>
      <c r="I3" s="365"/>
      <c r="J3" s="365"/>
      <c r="K3" s="365"/>
      <c r="L3" s="365"/>
      <c r="M3" s="365"/>
      <c r="N3" s="365"/>
      <c r="O3" s="365"/>
      <c r="P3" s="365"/>
      <c r="Q3" s="365"/>
      <c r="R3" s="365"/>
      <c r="S3" s="365"/>
      <c r="T3" s="365"/>
      <c r="U3" s="365"/>
      <c r="V3" s="365"/>
      <c r="W3" s="365"/>
      <c r="X3" s="365"/>
      <c r="Y3" s="365"/>
    </row>
    <row r="4" spans="1:25" ht="15" customHeight="1">
      <c r="A4" s="365"/>
      <c r="B4" s="365"/>
      <c r="C4" s="365"/>
      <c r="D4" s="365"/>
      <c r="E4" s="365"/>
      <c r="F4" s="365"/>
      <c r="G4" s="365"/>
      <c r="H4" s="365"/>
      <c r="I4" s="365"/>
      <c r="J4" s="365"/>
      <c r="K4" s="365"/>
      <c r="L4" s="365"/>
      <c r="M4" s="366" t="s">
        <v>293</v>
      </c>
      <c r="N4" s="365"/>
      <c r="O4" s="365"/>
      <c r="P4" s="365"/>
      <c r="Q4" s="365"/>
      <c r="R4" s="365"/>
      <c r="S4" s="365"/>
      <c r="T4" s="365"/>
      <c r="U4" s="365"/>
      <c r="V4" s="365"/>
      <c r="W4" s="365"/>
      <c r="X4" s="365"/>
      <c r="Y4" s="365"/>
    </row>
    <row r="5" spans="1:25" ht="15" customHeight="1">
      <c r="A5" s="365"/>
      <c r="B5" s="365"/>
      <c r="C5" s="365"/>
      <c r="D5" s="365"/>
      <c r="E5" s="365"/>
      <c r="F5" s="365"/>
      <c r="G5" s="365"/>
      <c r="H5" s="365"/>
      <c r="I5" s="365"/>
      <c r="J5" s="365"/>
      <c r="K5" s="365"/>
      <c r="L5" s="365"/>
      <c r="M5" s="365"/>
      <c r="N5" s="365"/>
      <c r="O5" s="365"/>
      <c r="P5" s="365"/>
      <c r="Q5" s="365"/>
      <c r="R5" s="365"/>
      <c r="S5" s="365"/>
      <c r="T5" s="365"/>
      <c r="U5" s="365"/>
      <c r="V5" s="365"/>
      <c r="W5" s="365"/>
      <c r="X5" s="365"/>
      <c r="Y5" s="365"/>
    </row>
    <row r="6" spans="1:25" ht="15" customHeight="1">
      <c r="A6" s="365"/>
      <c r="B6" s="365" t="s">
        <v>275</v>
      </c>
      <c r="C6" s="365"/>
      <c r="D6" s="365"/>
      <c r="E6" s="365"/>
      <c r="F6" s="365"/>
      <c r="G6" s="365"/>
      <c r="H6" s="365"/>
      <c r="I6" s="365"/>
      <c r="J6" s="365"/>
      <c r="K6" s="365"/>
      <c r="L6" s="365"/>
      <c r="M6" s="365"/>
      <c r="N6" s="365"/>
      <c r="O6" s="365"/>
      <c r="P6" s="365"/>
      <c r="Q6" s="365"/>
      <c r="R6" s="365"/>
      <c r="S6" s="365"/>
      <c r="T6" s="365"/>
      <c r="U6" s="365"/>
      <c r="V6" s="365"/>
      <c r="W6" s="365"/>
      <c r="X6" s="365"/>
      <c r="Y6" s="365"/>
    </row>
    <row r="7" spans="1:25" ht="15" customHeight="1">
      <c r="A7" s="365"/>
      <c r="B7" s="365"/>
      <c r="C7" s="365"/>
      <c r="D7" s="365"/>
      <c r="E7" s="365"/>
      <c r="F7" s="365"/>
      <c r="G7" s="365"/>
      <c r="H7" s="365"/>
      <c r="I7" s="365"/>
      <c r="J7" s="365"/>
      <c r="K7" s="365"/>
      <c r="L7" s="365"/>
      <c r="M7" s="365"/>
      <c r="N7" s="365"/>
      <c r="O7" s="365"/>
      <c r="P7" s="365"/>
      <c r="Q7" s="365"/>
      <c r="R7" s="367" t="s">
        <v>194</v>
      </c>
      <c r="S7" s="857" t="str">
        <f>'【記載例】変更申請書（区内）'!W13</f>
        <v>〇〇保育園</v>
      </c>
      <c r="T7" s="857"/>
      <c r="U7" s="857"/>
      <c r="V7" s="857"/>
      <c r="W7" s="857"/>
      <c r="X7" s="857"/>
      <c r="Y7" s="365"/>
    </row>
    <row r="8" spans="1:25" ht="4" customHeight="1">
      <c r="A8" s="365"/>
      <c r="B8" s="365"/>
      <c r="C8" s="365"/>
      <c r="D8" s="365"/>
      <c r="E8" s="365"/>
      <c r="F8" s="365"/>
      <c r="G8" s="365"/>
      <c r="H8" s="365"/>
      <c r="I8" s="365"/>
      <c r="J8" s="365"/>
      <c r="K8" s="365"/>
      <c r="L8" s="365"/>
      <c r="M8" s="365"/>
      <c r="N8" s="365"/>
      <c r="O8" s="365"/>
      <c r="P8" s="365"/>
      <c r="Q8" s="365"/>
      <c r="R8" s="367"/>
      <c r="S8" s="368"/>
      <c r="T8" s="368"/>
      <c r="U8" s="368"/>
      <c r="V8" s="368"/>
      <c r="W8" s="368"/>
      <c r="X8" s="368"/>
      <c r="Y8" s="365"/>
    </row>
    <row r="9" spans="1:25" ht="15" customHeight="1">
      <c r="A9" s="365"/>
      <c r="B9" s="365"/>
      <c r="C9" s="365"/>
      <c r="D9" s="365"/>
      <c r="E9" s="365"/>
      <c r="F9" s="365"/>
      <c r="G9" s="365"/>
      <c r="H9" s="365"/>
      <c r="I9" s="365"/>
      <c r="J9" s="365"/>
      <c r="K9" s="365"/>
      <c r="L9" s="365"/>
      <c r="M9" s="365"/>
      <c r="N9" s="365"/>
      <c r="O9" s="365"/>
      <c r="P9" s="365"/>
      <c r="Q9" s="365"/>
      <c r="R9" s="367" t="s">
        <v>290</v>
      </c>
      <c r="S9" s="857" t="str">
        <f>'【記載例】変更申請書（区内）'!W8</f>
        <v>株式会社〇〇</v>
      </c>
      <c r="T9" s="857"/>
      <c r="U9" s="857"/>
      <c r="V9" s="857"/>
      <c r="W9" s="857"/>
      <c r="X9" s="857"/>
      <c r="Y9" s="365"/>
    </row>
    <row r="10" spans="1:25" ht="4" customHeight="1">
      <c r="A10" s="365"/>
      <c r="B10" s="365"/>
      <c r="C10" s="365"/>
      <c r="D10" s="365"/>
      <c r="E10" s="365"/>
      <c r="F10" s="365"/>
      <c r="G10" s="365"/>
      <c r="H10" s="365"/>
      <c r="I10" s="365"/>
      <c r="J10" s="365"/>
      <c r="K10" s="365"/>
      <c r="L10" s="365"/>
      <c r="M10" s="365"/>
      <c r="N10" s="365"/>
      <c r="O10" s="365"/>
      <c r="P10" s="365"/>
      <c r="Q10" s="365"/>
      <c r="R10" s="367"/>
      <c r="S10" s="368"/>
      <c r="T10" s="368"/>
      <c r="U10" s="368"/>
      <c r="V10" s="368"/>
      <c r="W10" s="368"/>
      <c r="X10" s="368"/>
      <c r="Y10" s="365"/>
    </row>
    <row r="11" spans="1:25" ht="15" customHeight="1">
      <c r="A11" s="365"/>
      <c r="B11" s="365"/>
      <c r="C11" s="365"/>
      <c r="D11" s="365"/>
      <c r="E11" s="365"/>
      <c r="F11" s="365"/>
      <c r="G11" s="365"/>
      <c r="H11" s="365"/>
      <c r="I11" s="365"/>
      <c r="J11" s="365"/>
      <c r="K11" s="365"/>
      <c r="L11" s="365"/>
      <c r="M11" s="365"/>
      <c r="N11" s="365"/>
      <c r="O11" s="365"/>
      <c r="P11" s="365"/>
      <c r="Q11" s="365"/>
      <c r="R11" s="367" t="s">
        <v>296</v>
      </c>
      <c r="S11" s="857" t="str">
        <f>'【記載例】変更申請書（区内）'!W18</f>
        <v>代表取締役　○○○○</v>
      </c>
      <c r="T11" s="857"/>
      <c r="U11" s="857"/>
      <c r="V11" s="857"/>
      <c r="W11" s="857"/>
      <c r="X11" s="857"/>
      <c r="Y11" s="365"/>
    </row>
    <row r="12" spans="1:25" ht="15" customHeight="1">
      <c r="A12" s="365"/>
      <c r="B12" s="365"/>
      <c r="C12" s="365"/>
      <c r="D12" s="365"/>
      <c r="E12" s="365"/>
      <c r="F12" s="365"/>
      <c r="G12" s="365"/>
      <c r="H12" s="365"/>
      <c r="I12" s="365"/>
      <c r="J12" s="365"/>
      <c r="K12" s="365"/>
      <c r="L12" s="365"/>
      <c r="M12" s="365"/>
      <c r="N12" s="365"/>
      <c r="O12" s="365"/>
      <c r="P12" s="365"/>
      <c r="Q12" s="365"/>
      <c r="R12" s="365"/>
      <c r="S12" s="365"/>
      <c r="T12" s="365"/>
      <c r="U12" s="365"/>
      <c r="V12" s="365"/>
      <c r="W12" s="365"/>
      <c r="X12" s="365"/>
      <c r="Y12" s="365"/>
    </row>
    <row r="13" spans="1:25" ht="15" customHeight="1">
      <c r="A13" s="365"/>
      <c r="B13" s="365"/>
      <c r="C13" s="365" t="s">
        <v>261</v>
      </c>
      <c r="D13" s="365"/>
      <c r="E13" s="365"/>
      <c r="F13" s="365"/>
      <c r="G13" s="365"/>
      <c r="H13" s="365"/>
      <c r="I13" s="365"/>
      <c r="J13" s="365"/>
      <c r="K13" s="365"/>
      <c r="L13" s="365"/>
      <c r="M13" s="365"/>
      <c r="N13" s="365"/>
      <c r="O13" s="365"/>
      <c r="P13" s="365"/>
      <c r="Q13" s="365"/>
      <c r="R13" s="365"/>
      <c r="S13" s="365"/>
      <c r="T13" s="365"/>
      <c r="U13" s="365"/>
      <c r="V13" s="365"/>
      <c r="W13" s="365"/>
      <c r="X13" s="365"/>
      <c r="Y13" s="365"/>
    </row>
    <row r="14" spans="1:25" ht="15" customHeight="1">
      <c r="A14" s="365"/>
      <c r="B14" s="365"/>
      <c r="C14" s="365"/>
      <c r="D14" s="365"/>
      <c r="E14" s="365"/>
      <c r="F14" s="365"/>
      <c r="G14" s="365"/>
      <c r="H14" s="365"/>
      <c r="I14" s="365"/>
      <c r="J14" s="365"/>
      <c r="K14" s="365"/>
      <c r="L14" s="365"/>
      <c r="M14" s="365"/>
      <c r="N14" s="365"/>
      <c r="O14" s="365"/>
      <c r="P14" s="365"/>
      <c r="Q14" s="365"/>
      <c r="R14" s="365"/>
      <c r="S14" s="365"/>
      <c r="T14" s="365"/>
      <c r="U14" s="365"/>
      <c r="V14" s="365"/>
      <c r="W14" s="365"/>
      <c r="X14" s="365"/>
      <c r="Y14" s="365"/>
    </row>
    <row r="15" spans="1:25" ht="15" customHeight="1">
      <c r="A15" s="365"/>
      <c r="B15" s="365" t="s">
        <v>262</v>
      </c>
      <c r="C15" s="365"/>
      <c r="D15" s="365"/>
      <c r="E15" s="365"/>
      <c r="F15" s="365"/>
      <c r="G15" s="365"/>
      <c r="H15" s="365"/>
      <c r="I15" s="365"/>
      <c r="J15" s="365"/>
      <c r="K15" s="365"/>
      <c r="L15" s="365"/>
      <c r="M15" s="365"/>
      <c r="N15" s="365"/>
      <c r="O15" s="365"/>
      <c r="P15" s="365"/>
      <c r="Q15" s="365"/>
      <c r="R15" s="365"/>
      <c r="S15" s="365"/>
      <c r="T15" s="365"/>
      <c r="U15" s="365"/>
      <c r="V15" s="365"/>
      <c r="W15" s="365"/>
      <c r="X15" s="365"/>
      <c r="Y15" s="365"/>
    </row>
    <row r="16" spans="1:25" ht="15" customHeight="1">
      <c r="A16" s="365"/>
      <c r="B16" s="435" t="s">
        <v>302</v>
      </c>
      <c r="C16" s="859" t="s">
        <v>263</v>
      </c>
      <c r="D16" s="859"/>
      <c r="E16" s="859"/>
      <c r="F16" s="859"/>
      <c r="G16" s="859"/>
      <c r="H16" s="859"/>
      <c r="I16" s="859"/>
      <c r="J16" s="859"/>
      <c r="K16" s="859"/>
      <c r="L16" s="859"/>
      <c r="M16" s="859"/>
      <c r="N16" s="859"/>
      <c r="O16" s="859"/>
      <c r="P16" s="859"/>
      <c r="Q16" s="859"/>
      <c r="R16" s="859"/>
      <c r="S16" s="859"/>
      <c r="T16" s="859"/>
      <c r="U16" s="859"/>
      <c r="V16" s="859"/>
      <c r="W16" s="859"/>
      <c r="X16" s="859"/>
      <c r="Y16" s="365"/>
    </row>
    <row r="17" spans="1:25" ht="15" customHeight="1">
      <c r="A17" s="365"/>
      <c r="B17" s="849" t="s">
        <v>302</v>
      </c>
      <c r="C17" s="858" t="s">
        <v>264</v>
      </c>
      <c r="D17" s="858"/>
      <c r="E17" s="858"/>
      <c r="F17" s="858"/>
      <c r="G17" s="858"/>
      <c r="H17" s="858"/>
      <c r="I17" s="858"/>
      <c r="J17" s="858"/>
      <c r="K17" s="858"/>
      <c r="L17" s="858"/>
      <c r="M17" s="858"/>
      <c r="N17" s="858"/>
      <c r="O17" s="858"/>
      <c r="P17" s="858"/>
      <c r="Q17" s="858"/>
      <c r="R17" s="858"/>
      <c r="S17" s="858"/>
      <c r="T17" s="858"/>
      <c r="U17" s="858"/>
      <c r="V17" s="858"/>
      <c r="W17" s="858"/>
      <c r="X17" s="858"/>
      <c r="Y17" s="365"/>
    </row>
    <row r="18" spans="1:25" ht="15" customHeight="1">
      <c r="A18" s="365"/>
      <c r="B18" s="849"/>
      <c r="C18" s="858"/>
      <c r="D18" s="858"/>
      <c r="E18" s="858"/>
      <c r="F18" s="858"/>
      <c r="G18" s="858"/>
      <c r="H18" s="858"/>
      <c r="I18" s="858"/>
      <c r="J18" s="858"/>
      <c r="K18" s="858"/>
      <c r="L18" s="858"/>
      <c r="M18" s="858"/>
      <c r="N18" s="858"/>
      <c r="O18" s="858"/>
      <c r="P18" s="858"/>
      <c r="Q18" s="858"/>
      <c r="R18" s="858"/>
      <c r="S18" s="858"/>
      <c r="T18" s="858"/>
      <c r="U18" s="858"/>
      <c r="V18" s="858"/>
      <c r="W18" s="858"/>
      <c r="X18" s="858"/>
      <c r="Y18" s="365"/>
    </row>
    <row r="19" spans="1:25" ht="15" customHeight="1">
      <c r="A19" s="365"/>
      <c r="B19" s="849"/>
      <c r="C19" s="858"/>
      <c r="D19" s="858"/>
      <c r="E19" s="858"/>
      <c r="F19" s="858"/>
      <c r="G19" s="858"/>
      <c r="H19" s="858"/>
      <c r="I19" s="858"/>
      <c r="J19" s="858"/>
      <c r="K19" s="858"/>
      <c r="L19" s="858"/>
      <c r="M19" s="858"/>
      <c r="N19" s="858"/>
      <c r="O19" s="858"/>
      <c r="P19" s="858"/>
      <c r="Q19" s="858"/>
      <c r="R19" s="858"/>
      <c r="S19" s="858"/>
      <c r="T19" s="858"/>
      <c r="U19" s="858"/>
      <c r="V19" s="858"/>
      <c r="W19" s="858"/>
      <c r="X19" s="858"/>
      <c r="Y19" s="365"/>
    </row>
    <row r="20" spans="1:25" ht="15" customHeight="1">
      <c r="A20" s="365"/>
      <c r="B20" s="435" t="s">
        <v>302</v>
      </c>
      <c r="C20" s="859" t="s">
        <v>265</v>
      </c>
      <c r="D20" s="859"/>
      <c r="E20" s="859"/>
      <c r="F20" s="859"/>
      <c r="G20" s="859"/>
      <c r="H20" s="859"/>
      <c r="I20" s="859"/>
      <c r="J20" s="859"/>
      <c r="K20" s="859"/>
      <c r="L20" s="859"/>
      <c r="M20" s="859"/>
      <c r="N20" s="859"/>
      <c r="O20" s="859"/>
      <c r="P20" s="859"/>
      <c r="Q20" s="859"/>
      <c r="R20" s="859"/>
      <c r="S20" s="859"/>
      <c r="T20" s="859"/>
      <c r="U20" s="859"/>
      <c r="V20" s="859"/>
      <c r="W20" s="859"/>
      <c r="X20" s="859"/>
      <c r="Y20" s="365"/>
    </row>
    <row r="21" spans="1:25" ht="15" customHeight="1">
      <c r="A21" s="365"/>
      <c r="B21" s="849" t="s">
        <v>302</v>
      </c>
      <c r="C21" s="858" t="s">
        <v>266</v>
      </c>
      <c r="D21" s="858"/>
      <c r="E21" s="858"/>
      <c r="F21" s="858"/>
      <c r="G21" s="858"/>
      <c r="H21" s="858"/>
      <c r="I21" s="858"/>
      <c r="J21" s="858"/>
      <c r="K21" s="858"/>
      <c r="L21" s="858"/>
      <c r="M21" s="858"/>
      <c r="N21" s="858"/>
      <c r="O21" s="858"/>
      <c r="P21" s="858"/>
      <c r="Q21" s="858"/>
      <c r="R21" s="858"/>
      <c r="S21" s="858"/>
      <c r="T21" s="858"/>
      <c r="U21" s="858"/>
      <c r="V21" s="858"/>
      <c r="W21" s="858"/>
      <c r="X21" s="858"/>
      <c r="Y21" s="365"/>
    </row>
    <row r="22" spans="1:25" ht="15" customHeight="1">
      <c r="A22" s="365"/>
      <c r="B22" s="849"/>
      <c r="C22" s="858"/>
      <c r="D22" s="858"/>
      <c r="E22" s="858"/>
      <c r="F22" s="858"/>
      <c r="G22" s="858"/>
      <c r="H22" s="858"/>
      <c r="I22" s="858"/>
      <c r="J22" s="858"/>
      <c r="K22" s="858"/>
      <c r="L22" s="858"/>
      <c r="M22" s="858"/>
      <c r="N22" s="858"/>
      <c r="O22" s="858"/>
      <c r="P22" s="858"/>
      <c r="Q22" s="858"/>
      <c r="R22" s="858"/>
      <c r="S22" s="858"/>
      <c r="T22" s="858"/>
      <c r="U22" s="858"/>
      <c r="V22" s="858"/>
      <c r="W22" s="858"/>
      <c r="X22" s="858"/>
      <c r="Y22" s="365"/>
    </row>
    <row r="23" spans="1:25" ht="15" customHeight="1">
      <c r="A23" s="365"/>
      <c r="B23" s="365"/>
      <c r="C23" s="365"/>
      <c r="D23" s="365"/>
      <c r="E23" s="365"/>
      <c r="F23" s="365"/>
      <c r="G23" s="365"/>
      <c r="H23" s="365"/>
      <c r="I23" s="365"/>
      <c r="J23" s="365"/>
      <c r="K23" s="365"/>
      <c r="L23" s="365"/>
      <c r="M23" s="365"/>
      <c r="N23" s="365"/>
      <c r="O23" s="365"/>
      <c r="P23" s="365"/>
      <c r="Q23" s="365"/>
      <c r="R23" s="365"/>
      <c r="S23" s="365"/>
      <c r="T23" s="365"/>
      <c r="U23" s="365"/>
      <c r="V23" s="365"/>
      <c r="W23" s="365"/>
      <c r="X23" s="365"/>
      <c r="Y23" s="365"/>
    </row>
    <row r="24" spans="1:25" ht="15" customHeight="1">
      <c r="A24" s="365"/>
      <c r="B24" s="365" t="s">
        <v>273</v>
      </c>
      <c r="C24" s="365"/>
      <c r="D24" s="365"/>
      <c r="E24" s="365"/>
      <c r="F24" s="365"/>
      <c r="G24" s="365"/>
      <c r="H24" s="365"/>
      <c r="I24" s="365"/>
      <c r="J24" s="365"/>
      <c r="K24" s="365"/>
      <c r="L24" s="365"/>
      <c r="M24" s="365"/>
      <c r="N24" s="365"/>
      <c r="O24" s="365"/>
      <c r="P24" s="365"/>
      <c r="Q24" s="365"/>
      <c r="R24" s="365"/>
      <c r="S24" s="365"/>
      <c r="T24" s="365"/>
      <c r="U24" s="365"/>
      <c r="V24" s="365"/>
      <c r="W24" s="365"/>
      <c r="X24" s="365"/>
      <c r="Y24" s="365"/>
    </row>
    <row r="25" spans="1:25" ht="15" customHeight="1">
      <c r="A25" s="365"/>
      <c r="B25" s="365" t="s">
        <v>267</v>
      </c>
      <c r="C25" s="365"/>
      <c r="D25" s="365"/>
      <c r="E25" s="365"/>
      <c r="F25" s="365"/>
      <c r="G25" s="365"/>
      <c r="H25" s="365"/>
      <c r="I25" s="365"/>
      <c r="J25" s="365"/>
      <c r="K25" s="365"/>
      <c r="L25" s="365"/>
      <c r="M25" s="365"/>
      <c r="N25" s="365"/>
      <c r="O25" s="365"/>
      <c r="P25" s="365"/>
      <c r="Q25" s="365"/>
      <c r="R25" s="365"/>
      <c r="S25" s="365"/>
      <c r="T25" s="365"/>
      <c r="U25" s="365"/>
      <c r="V25" s="365"/>
      <c r="W25" s="365"/>
      <c r="X25" s="365"/>
      <c r="Y25" s="365"/>
    </row>
    <row r="26" spans="1:25" ht="15" customHeight="1">
      <c r="A26" s="365"/>
      <c r="B26" s="862" t="s">
        <v>310</v>
      </c>
      <c r="C26" s="862"/>
      <c r="D26" s="862"/>
      <c r="E26" s="862"/>
      <c r="F26" s="862"/>
      <c r="G26" s="862"/>
      <c r="H26" s="862"/>
      <c r="I26" s="862"/>
      <c r="J26" s="862"/>
      <c r="K26" s="862"/>
      <c r="L26" s="862"/>
      <c r="M26" s="862"/>
      <c r="N26" s="862"/>
      <c r="O26" s="862"/>
      <c r="P26" s="862"/>
      <c r="Q26" s="862"/>
      <c r="R26" s="862"/>
      <c r="S26" s="862"/>
      <c r="T26" s="862"/>
      <c r="U26" s="862"/>
      <c r="V26" s="862"/>
      <c r="W26" s="862"/>
      <c r="X26" s="862"/>
      <c r="Y26" s="365"/>
    </row>
    <row r="27" spans="1:25" ht="15" customHeight="1">
      <c r="A27" s="365"/>
      <c r="B27" s="862"/>
      <c r="C27" s="862"/>
      <c r="D27" s="862"/>
      <c r="E27" s="862"/>
      <c r="F27" s="862"/>
      <c r="G27" s="862"/>
      <c r="H27" s="862"/>
      <c r="I27" s="862"/>
      <c r="J27" s="862"/>
      <c r="K27" s="862"/>
      <c r="L27" s="862"/>
      <c r="M27" s="862"/>
      <c r="N27" s="862"/>
      <c r="O27" s="862"/>
      <c r="P27" s="862"/>
      <c r="Q27" s="862"/>
      <c r="R27" s="862"/>
      <c r="S27" s="862"/>
      <c r="T27" s="862"/>
      <c r="U27" s="862"/>
      <c r="V27" s="862"/>
      <c r="W27" s="862"/>
      <c r="X27" s="862"/>
      <c r="Y27" s="365"/>
    </row>
    <row r="28" spans="1:25" ht="15" customHeight="1">
      <c r="A28" s="365"/>
      <c r="B28" s="862"/>
      <c r="C28" s="862"/>
      <c r="D28" s="862"/>
      <c r="E28" s="862"/>
      <c r="F28" s="862"/>
      <c r="G28" s="862"/>
      <c r="H28" s="862"/>
      <c r="I28" s="862"/>
      <c r="J28" s="862"/>
      <c r="K28" s="862"/>
      <c r="L28" s="862"/>
      <c r="M28" s="862"/>
      <c r="N28" s="862"/>
      <c r="O28" s="862"/>
      <c r="P28" s="862"/>
      <c r="Q28" s="862"/>
      <c r="R28" s="862"/>
      <c r="S28" s="862"/>
      <c r="T28" s="862"/>
      <c r="U28" s="862"/>
      <c r="V28" s="862"/>
      <c r="W28" s="862"/>
      <c r="X28" s="862"/>
      <c r="Y28" s="365"/>
    </row>
    <row r="29" spans="1:25" ht="15" customHeight="1">
      <c r="A29" s="365"/>
      <c r="B29" s="365"/>
      <c r="C29" s="365"/>
      <c r="D29" s="365"/>
      <c r="E29" s="365"/>
      <c r="F29" s="365"/>
      <c r="G29" s="365"/>
      <c r="H29" s="365"/>
      <c r="I29" s="365"/>
      <c r="J29" s="365"/>
      <c r="K29" s="365"/>
      <c r="L29" s="365"/>
      <c r="M29" s="365"/>
      <c r="N29" s="365"/>
      <c r="O29" s="365"/>
      <c r="P29" s="365"/>
      <c r="Q29" s="365"/>
      <c r="R29" s="365"/>
      <c r="S29" s="365"/>
      <c r="T29" s="365"/>
      <c r="U29" s="365"/>
      <c r="V29" s="365"/>
      <c r="W29" s="365"/>
      <c r="X29" s="365"/>
      <c r="Y29" s="365"/>
    </row>
    <row r="30" spans="1:25" ht="15" customHeight="1">
      <c r="A30" s="365"/>
      <c r="B30" s="365" t="s">
        <v>260</v>
      </c>
      <c r="C30" s="365"/>
      <c r="D30" s="365"/>
      <c r="E30" s="365"/>
      <c r="F30" s="365"/>
      <c r="G30" s="365"/>
      <c r="H30" s="365"/>
      <c r="I30" s="365"/>
      <c r="J30" s="365"/>
      <c r="K30" s="365"/>
      <c r="L30" s="365"/>
      <c r="M30" s="365"/>
      <c r="N30" s="365"/>
      <c r="O30" s="365"/>
      <c r="P30" s="365"/>
      <c r="Q30" s="365"/>
      <c r="R30" s="365"/>
      <c r="S30" s="365"/>
      <c r="T30" s="365"/>
      <c r="U30" s="365"/>
      <c r="V30" s="365"/>
      <c r="W30" s="365"/>
      <c r="X30" s="365"/>
      <c r="Y30" s="365"/>
    </row>
    <row r="31" spans="1:25" ht="15" customHeight="1">
      <c r="A31" s="365"/>
      <c r="B31" s="838">
        <f>IF(AND(B16="○",B17="○",B20="○",B21="○"),M36,0)</f>
        <v>441600</v>
      </c>
      <c r="C31" s="838"/>
      <c r="D31" s="838"/>
      <c r="E31" s="838"/>
      <c r="F31" s="838"/>
      <c r="G31" s="369"/>
      <c r="H31" s="365"/>
      <c r="I31" s="365"/>
      <c r="J31" s="365"/>
      <c r="K31" s="365"/>
      <c r="L31" s="365"/>
      <c r="M31" s="365"/>
      <c r="N31" s="365"/>
      <c r="O31" s="365"/>
      <c r="P31" s="365"/>
      <c r="Q31" s="365"/>
      <c r="R31" s="365"/>
      <c r="S31" s="365"/>
      <c r="T31" s="365"/>
      <c r="U31" s="365"/>
      <c r="V31" s="365"/>
      <c r="W31" s="365"/>
      <c r="X31" s="365"/>
      <c r="Y31" s="365"/>
    </row>
    <row r="32" spans="1:25" ht="15" customHeight="1" thickBot="1">
      <c r="A32" s="365"/>
      <c r="B32" s="839"/>
      <c r="C32" s="839"/>
      <c r="D32" s="839"/>
      <c r="E32" s="839"/>
      <c r="F32" s="839"/>
      <c r="G32" s="370" t="s">
        <v>6</v>
      </c>
      <c r="H32" s="365"/>
      <c r="I32" s="365"/>
      <c r="J32" s="365"/>
      <c r="K32" s="365"/>
      <c r="L32" s="365"/>
      <c r="M32" s="365"/>
      <c r="N32" s="365"/>
      <c r="O32" s="365"/>
      <c r="P32" s="365"/>
      <c r="Q32" s="365"/>
      <c r="R32" s="365"/>
      <c r="S32" s="365"/>
      <c r="T32" s="365"/>
      <c r="U32" s="365"/>
      <c r="V32" s="365"/>
      <c r="W32" s="365"/>
      <c r="X32" s="365"/>
      <c r="Y32" s="365"/>
    </row>
    <row r="33" spans="1:29" ht="15" customHeight="1">
      <c r="A33" s="365"/>
      <c r="B33" s="365"/>
      <c r="C33" s="365"/>
      <c r="D33" s="365"/>
      <c r="E33" s="365"/>
      <c r="F33" s="365"/>
      <c r="G33" s="365"/>
      <c r="H33" s="365"/>
      <c r="I33" s="365"/>
      <c r="J33" s="365"/>
      <c r="K33" s="365"/>
      <c r="L33" s="365"/>
      <c r="M33" s="365"/>
      <c r="N33" s="365"/>
      <c r="O33" s="365"/>
      <c r="P33" s="365"/>
      <c r="Q33" s="365"/>
      <c r="R33" s="365"/>
      <c r="S33" s="365"/>
      <c r="T33" s="365"/>
      <c r="U33" s="365"/>
      <c r="V33" s="365"/>
      <c r="W33" s="365"/>
      <c r="X33" s="365"/>
      <c r="Y33" s="365"/>
    </row>
    <row r="34" spans="1:29" ht="15" customHeight="1">
      <c r="A34" s="365"/>
      <c r="B34" s="365" t="s">
        <v>330</v>
      </c>
      <c r="C34" s="365"/>
      <c r="D34" s="365"/>
      <c r="E34" s="365"/>
      <c r="F34" s="365"/>
      <c r="G34" s="365"/>
      <c r="H34" s="365"/>
      <c r="I34" s="365"/>
      <c r="J34" s="365"/>
      <c r="K34" s="365"/>
      <c r="L34" s="365"/>
      <c r="M34" s="365"/>
      <c r="N34" s="365"/>
      <c r="O34" s="365"/>
      <c r="P34" s="365"/>
      <c r="Q34" s="365"/>
      <c r="R34" s="365"/>
      <c r="S34" s="365"/>
      <c r="T34" s="365"/>
      <c r="U34" s="365"/>
      <c r="V34" s="365"/>
      <c r="W34" s="365"/>
      <c r="X34" s="365"/>
      <c r="Y34" s="365"/>
    </row>
    <row r="35" spans="1:29" ht="15" customHeight="1">
      <c r="A35" s="365"/>
      <c r="B35" s="840" t="s">
        <v>41</v>
      </c>
      <c r="C35" s="840"/>
      <c r="D35" s="840"/>
      <c r="F35" s="841" t="s">
        <v>329</v>
      </c>
      <c r="G35" s="841"/>
      <c r="H35" s="841"/>
      <c r="I35" s="841"/>
      <c r="J35" s="841"/>
      <c r="K35" s="841"/>
      <c r="M35" s="852" t="s">
        <v>274</v>
      </c>
      <c r="N35" s="853"/>
      <c r="O35" s="853"/>
      <c r="P35" s="854"/>
      <c r="Q35" s="365"/>
      <c r="R35" s="365"/>
      <c r="S35" s="365"/>
      <c r="T35" s="365"/>
      <c r="U35" s="365"/>
      <c r="V35" s="365"/>
    </row>
    <row r="36" spans="1:29" ht="15" customHeight="1">
      <c r="A36" s="365"/>
      <c r="B36" s="843">
        <f>IFERROR(VLOOKUP(【記載例】【別紙1】変更計画書!C15,単価表!$A$61:$D$69,4,TRUE),0)</f>
        <v>14720</v>
      </c>
      <c r="C36" s="843"/>
      <c r="D36" s="843"/>
      <c r="E36" s="429" t="s">
        <v>257</v>
      </c>
      <c r="F36" s="842">
        <f>SUM(E41:P41)</f>
        <v>30</v>
      </c>
      <c r="G36" s="842"/>
      <c r="H36" s="842"/>
      <c r="I36" s="842"/>
      <c r="J36" s="842"/>
      <c r="K36" s="842"/>
      <c r="L36" s="429" t="s">
        <v>258</v>
      </c>
      <c r="M36" s="847">
        <f>F36*B36</f>
        <v>441600</v>
      </c>
      <c r="N36" s="848"/>
      <c r="O36" s="848"/>
      <c r="P36" s="375" t="s">
        <v>6</v>
      </c>
      <c r="Q36" s="365"/>
      <c r="R36" s="365"/>
      <c r="S36" s="365"/>
      <c r="T36" s="365"/>
      <c r="U36" s="365"/>
      <c r="V36" s="365"/>
    </row>
    <row r="37" spans="1:29" ht="15" customHeight="1">
      <c r="A37" s="365"/>
      <c r="B37" s="405"/>
      <c r="C37" s="405"/>
      <c r="D37" s="405"/>
      <c r="F37" s="406"/>
      <c r="G37" s="406"/>
      <c r="H37" s="406"/>
      <c r="I37" s="406"/>
      <c r="J37" s="406"/>
      <c r="K37" s="406"/>
      <c r="M37" s="405"/>
      <c r="N37" s="405"/>
      <c r="O37" s="405"/>
      <c r="P37" s="407"/>
      <c r="Q37" s="365"/>
      <c r="R37" s="365"/>
      <c r="S37" s="365"/>
      <c r="T37" s="365"/>
      <c r="U37" s="365"/>
      <c r="V37" s="365"/>
    </row>
    <row r="38" spans="1:29" ht="15" customHeight="1">
      <c r="A38" s="365"/>
      <c r="B38" s="408" t="s">
        <v>331</v>
      </c>
      <c r="C38" s="405"/>
      <c r="D38" s="405"/>
      <c r="F38" s="406"/>
      <c r="G38" s="406"/>
      <c r="H38" s="406"/>
      <c r="I38" s="406"/>
      <c r="J38" s="406"/>
      <c r="K38" s="406"/>
      <c r="M38" s="405"/>
      <c r="N38" s="405"/>
      <c r="O38" s="405"/>
      <c r="P38" s="407"/>
      <c r="Q38" s="365"/>
      <c r="R38" s="365"/>
      <c r="S38" s="365"/>
      <c r="T38" s="365"/>
      <c r="U38" s="365"/>
      <c r="V38" s="365"/>
    </row>
    <row r="39" spans="1:29" ht="15" customHeight="1">
      <c r="A39" s="365"/>
      <c r="B39" s="843"/>
      <c r="C39" s="843"/>
      <c r="D39" s="843"/>
      <c r="E39" s="436" t="s">
        <v>314</v>
      </c>
      <c r="F39" s="436" t="s">
        <v>315</v>
      </c>
      <c r="G39" s="436" t="s">
        <v>316</v>
      </c>
      <c r="H39" s="436" t="s">
        <v>317</v>
      </c>
      <c r="I39" s="436" t="s">
        <v>318</v>
      </c>
      <c r="J39" s="436" t="s">
        <v>319</v>
      </c>
      <c r="K39" s="436" t="s">
        <v>320</v>
      </c>
      <c r="L39" s="436" t="s">
        <v>321</v>
      </c>
      <c r="M39" s="436" t="s">
        <v>322</v>
      </c>
      <c r="N39" s="436" t="s">
        <v>323</v>
      </c>
      <c r="O39" s="436" t="s">
        <v>324</v>
      </c>
      <c r="P39" s="436" t="s">
        <v>325</v>
      </c>
      <c r="Q39" s="365"/>
      <c r="R39" s="365"/>
      <c r="S39" s="365"/>
      <c r="T39" s="365"/>
      <c r="U39" s="365"/>
      <c r="V39" s="365"/>
    </row>
    <row r="40" spans="1:29" ht="15" customHeight="1">
      <c r="A40" s="365"/>
      <c r="B40" s="843" t="s">
        <v>339</v>
      </c>
      <c r="C40" s="843"/>
      <c r="D40" s="843"/>
      <c r="E40" s="413"/>
      <c r="F40" s="409"/>
      <c r="G40" s="409"/>
      <c r="H40" s="409"/>
      <c r="I40" s="409"/>
      <c r="J40" s="409"/>
      <c r="K40" s="409" t="s">
        <v>302</v>
      </c>
      <c r="L40" s="413" t="s">
        <v>302</v>
      </c>
      <c r="M40" s="410" t="s">
        <v>302</v>
      </c>
      <c r="N40" s="410" t="s">
        <v>302</v>
      </c>
      <c r="O40" s="410" t="s">
        <v>302</v>
      </c>
      <c r="P40" s="411" t="s">
        <v>302</v>
      </c>
      <c r="Q40" s="365"/>
      <c r="R40" s="365"/>
      <c r="S40" s="365"/>
      <c r="T40" s="365"/>
      <c r="U40" s="365"/>
      <c r="V40" s="365"/>
    </row>
    <row r="41" spans="1:29" ht="15" customHeight="1">
      <c r="A41" s="365"/>
      <c r="B41" s="843" t="s">
        <v>332</v>
      </c>
      <c r="C41" s="843"/>
      <c r="D41" s="843"/>
      <c r="E41" s="412">
        <f>IF(E40="○",【別紙2】受託児童数一覧!I9,0)</f>
        <v>0</v>
      </c>
      <c r="F41" s="412">
        <f>IF(F40="○",【別紙2】受託児童数一覧!I11,0)</f>
        <v>0</v>
      </c>
      <c r="G41" s="412">
        <f>IF(G40="○",【別紙2】受託児童数一覧!I13,0)</f>
        <v>0</v>
      </c>
      <c r="H41" s="412">
        <f>IF(H40="○",【別紙2】受託児童数一覧!I15,0)</f>
        <v>0</v>
      </c>
      <c r="I41" s="412">
        <f>IF(I40="○",【別紙2】受託児童数一覧!I17,0)</f>
        <v>0</v>
      </c>
      <c r="J41" s="412">
        <f>IF(J40="○",【別紙2】受託児童数一覧!I19,0)</f>
        <v>0</v>
      </c>
      <c r="K41" s="412">
        <f>IF(K40="○",【記載例】【別紙2】受託児童数一覧!I21,0)</f>
        <v>5</v>
      </c>
      <c r="L41" s="412">
        <f>IF(L40="○",【記載例】【別紙2】受託児童数一覧!I23,0)</f>
        <v>5</v>
      </c>
      <c r="M41" s="412">
        <f>IF(M40="○",【記載例】【別紙2】受託児童数一覧!I25,0)</f>
        <v>5</v>
      </c>
      <c r="N41" s="412">
        <f>IF(N40="○",【記載例】【別紙2】受託児童数一覧!I27,0)</f>
        <v>5</v>
      </c>
      <c r="O41" s="412">
        <f>IF(O40="○",【記載例】【別紙2】受託児童数一覧!I29,0)</f>
        <v>5</v>
      </c>
      <c r="P41" s="412">
        <f>IF(P40="○",【記載例】【別紙2】受託児童数一覧!I31,0)</f>
        <v>5</v>
      </c>
      <c r="Q41" s="365"/>
      <c r="R41" s="365"/>
      <c r="S41" s="365"/>
      <c r="T41" s="365"/>
      <c r="U41" s="365"/>
      <c r="V41" s="365"/>
    </row>
    <row r="42" spans="1:29" ht="15" customHeight="1">
      <c r="A42" s="365"/>
      <c r="B42" s="365"/>
      <c r="C42" s="365"/>
      <c r="D42" s="365"/>
      <c r="E42" s="365"/>
      <c r="F42" s="365"/>
      <c r="G42" s="365"/>
      <c r="H42" s="365"/>
      <c r="I42" s="365"/>
      <c r="J42" s="365"/>
      <c r="K42" s="365"/>
      <c r="L42" s="365"/>
      <c r="M42" s="365"/>
      <c r="N42" s="365"/>
      <c r="O42" s="365"/>
      <c r="P42" s="365"/>
      <c r="Q42" s="365"/>
      <c r="R42" s="365"/>
      <c r="S42" s="365"/>
      <c r="T42" s="365"/>
      <c r="U42" s="365"/>
      <c r="V42" s="365"/>
      <c r="W42" s="365"/>
      <c r="X42" s="365"/>
      <c r="Y42" s="365"/>
    </row>
    <row r="43" spans="1:29" ht="15" customHeight="1">
      <c r="A43" s="365"/>
      <c r="B43" s="365" t="s">
        <v>268</v>
      </c>
      <c r="C43" s="365"/>
      <c r="D43" s="365"/>
      <c r="E43" s="365"/>
      <c r="F43" s="365"/>
      <c r="G43" s="365"/>
      <c r="H43" s="365"/>
      <c r="I43" s="365"/>
      <c r="J43" s="365"/>
      <c r="K43" s="365"/>
      <c r="L43" s="365"/>
      <c r="M43" s="365"/>
      <c r="N43" s="365"/>
      <c r="O43" s="365"/>
      <c r="P43" s="365"/>
      <c r="Q43" s="365"/>
      <c r="R43" s="365"/>
      <c r="S43" s="365"/>
      <c r="T43" s="365"/>
      <c r="U43" s="365"/>
      <c r="V43" s="365"/>
      <c r="W43" s="365"/>
      <c r="X43" s="365"/>
      <c r="Y43" s="365"/>
    </row>
    <row r="44" spans="1:29" ht="15" customHeight="1">
      <c r="A44" s="365"/>
      <c r="B44" s="371" t="s">
        <v>256</v>
      </c>
      <c r="C44" s="840" t="s">
        <v>269</v>
      </c>
      <c r="D44" s="840"/>
      <c r="E44" s="840"/>
      <c r="F44" s="840"/>
      <c r="G44" s="840"/>
      <c r="H44" s="840"/>
      <c r="I44" s="840" t="s">
        <v>271</v>
      </c>
      <c r="J44" s="840"/>
      <c r="K44" s="840"/>
      <c r="L44" s="840"/>
      <c r="M44" s="840"/>
      <c r="N44" s="840" t="s">
        <v>191</v>
      </c>
      <c r="O44" s="840"/>
      <c r="P44" s="840"/>
      <c r="Q44" s="840"/>
      <c r="R44" s="840" t="s">
        <v>259</v>
      </c>
      <c r="S44" s="840"/>
      <c r="T44" s="840"/>
      <c r="U44" s="840"/>
      <c r="V44" s="840"/>
      <c r="W44" s="840"/>
      <c r="X44" s="840"/>
      <c r="Y44" s="372"/>
    </row>
    <row r="45" spans="1:29" ht="15" customHeight="1">
      <c r="A45" s="365"/>
      <c r="B45" s="373">
        <v>1</v>
      </c>
      <c r="C45" s="849" t="s">
        <v>270</v>
      </c>
      <c r="D45" s="849"/>
      <c r="E45" s="849"/>
      <c r="F45" s="849"/>
      <c r="G45" s="849"/>
      <c r="H45" s="849"/>
      <c r="I45" s="850" t="s">
        <v>308</v>
      </c>
      <c r="J45" s="850"/>
      <c r="K45" s="850"/>
      <c r="L45" s="850"/>
      <c r="M45" s="850"/>
      <c r="N45" s="851">
        <v>400000</v>
      </c>
      <c r="O45" s="851"/>
      <c r="P45" s="851"/>
      <c r="Q45" s="851"/>
      <c r="R45" s="850"/>
      <c r="S45" s="850"/>
      <c r="T45" s="850"/>
      <c r="U45" s="850"/>
      <c r="V45" s="850"/>
      <c r="W45" s="850"/>
      <c r="X45" s="850"/>
      <c r="Y45" s="374"/>
      <c r="AC45" s="376" t="s">
        <v>270</v>
      </c>
    </row>
    <row r="46" spans="1:29" ht="15" customHeight="1">
      <c r="A46" s="365"/>
      <c r="B46" s="373">
        <v>2</v>
      </c>
      <c r="C46" s="849" t="s">
        <v>272</v>
      </c>
      <c r="D46" s="849"/>
      <c r="E46" s="849"/>
      <c r="F46" s="849"/>
      <c r="G46" s="849"/>
      <c r="H46" s="849"/>
      <c r="I46" s="850" t="s">
        <v>309</v>
      </c>
      <c r="J46" s="850"/>
      <c r="K46" s="850"/>
      <c r="L46" s="850"/>
      <c r="M46" s="850"/>
      <c r="N46" s="851">
        <v>86600</v>
      </c>
      <c r="O46" s="851"/>
      <c r="P46" s="851"/>
      <c r="Q46" s="851"/>
      <c r="R46" s="850"/>
      <c r="S46" s="850"/>
      <c r="T46" s="850"/>
      <c r="U46" s="850"/>
      <c r="V46" s="850"/>
      <c r="W46" s="850"/>
      <c r="X46" s="850"/>
      <c r="Y46" s="365"/>
      <c r="AC46" s="376" t="s">
        <v>272</v>
      </c>
    </row>
    <row r="47" spans="1:29" ht="15" customHeight="1">
      <c r="A47" s="365"/>
      <c r="B47" s="373">
        <v>3</v>
      </c>
      <c r="C47" s="849"/>
      <c r="D47" s="849"/>
      <c r="E47" s="849"/>
      <c r="F47" s="849"/>
      <c r="G47" s="849"/>
      <c r="H47" s="849"/>
      <c r="I47" s="850"/>
      <c r="J47" s="850"/>
      <c r="K47" s="850"/>
      <c r="L47" s="850"/>
      <c r="M47" s="850"/>
      <c r="N47" s="851"/>
      <c r="O47" s="851"/>
      <c r="P47" s="851"/>
      <c r="Q47" s="851"/>
      <c r="R47" s="850"/>
      <c r="S47" s="850"/>
      <c r="T47" s="850"/>
      <c r="U47" s="850"/>
      <c r="V47" s="850"/>
      <c r="W47" s="850"/>
      <c r="X47" s="850"/>
      <c r="Y47" s="365"/>
    </row>
    <row r="48" spans="1:29" ht="15" customHeight="1">
      <c r="A48" s="365"/>
      <c r="B48" s="373">
        <v>4</v>
      </c>
      <c r="C48" s="849"/>
      <c r="D48" s="849"/>
      <c r="E48" s="849"/>
      <c r="F48" s="849"/>
      <c r="G48" s="849"/>
      <c r="H48" s="849"/>
      <c r="I48" s="850"/>
      <c r="J48" s="850"/>
      <c r="K48" s="850"/>
      <c r="L48" s="850"/>
      <c r="M48" s="850"/>
      <c r="N48" s="851"/>
      <c r="O48" s="851"/>
      <c r="P48" s="851"/>
      <c r="Q48" s="851"/>
      <c r="R48" s="850"/>
      <c r="S48" s="850"/>
      <c r="T48" s="850"/>
      <c r="U48" s="850"/>
      <c r="V48" s="850"/>
      <c r="W48" s="850"/>
      <c r="X48" s="850"/>
      <c r="Y48" s="365"/>
    </row>
    <row r="49" spans="1:25" ht="15" customHeight="1">
      <c r="A49" s="365"/>
      <c r="B49" s="373">
        <v>5</v>
      </c>
      <c r="C49" s="849"/>
      <c r="D49" s="849"/>
      <c r="E49" s="849"/>
      <c r="F49" s="849"/>
      <c r="G49" s="849"/>
      <c r="H49" s="849"/>
      <c r="I49" s="850"/>
      <c r="J49" s="850"/>
      <c r="K49" s="850"/>
      <c r="L49" s="850"/>
      <c r="M49" s="850"/>
      <c r="N49" s="851"/>
      <c r="O49" s="851"/>
      <c r="P49" s="851"/>
      <c r="Q49" s="851"/>
      <c r="R49" s="850"/>
      <c r="S49" s="850"/>
      <c r="T49" s="850"/>
      <c r="U49" s="850"/>
      <c r="V49" s="850"/>
      <c r="W49" s="850"/>
      <c r="X49" s="850"/>
      <c r="Y49" s="365"/>
    </row>
    <row r="50" spans="1:25" ht="15" customHeight="1">
      <c r="A50" s="365"/>
      <c r="B50" s="373">
        <v>6</v>
      </c>
      <c r="C50" s="849"/>
      <c r="D50" s="849"/>
      <c r="E50" s="849"/>
      <c r="F50" s="849"/>
      <c r="G50" s="849"/>
      <c r="H50" s="849"/>
      <c r="I50" s="850"/>
      <c r="J50" s="850"/>
      <c r="K50" s="850"/>
      <c r="L50" s="850"/>
      <c r="M50" s="850"/>
      <c r="N50" s="851"/>
      <c r="O50" s="851"/>
      <c r="P50" s="851"/>
      <c r="Q50" s="851"/>
      <c r="R50" s="850"/>
      <c r="S50" s="850"/>
      <c r="T50" s="850"/>
      <c r="U50" s="850"/>
      <c r="V50" s="850"/>
      <c r="W50" s="850"/>
      <c r="X50" s="850"/>
      <c r="Y50" s="365"/>
    </row>
    <row r="51" spans="1:25" ht="15" customHeight="1">
      <c r="A51" s="365"/>
      <c r="B51" s="373">
        <v>7</v>
      </c>
      <c r="C51" s="849"/>
      <c r="D51" s="849"/>
      <c r="E51" s="849"/>
      <c r="F51" s="849"/>
      <c r="G51" s="849"/>
      <c r="H51" s="849"/>
      <c r="I51" s="850"/>
      <c r="J51" s="850"/>
      <c r="K51" s="850"/>
      <c r="L51" s="850"/>
      <c r="M51" s="850"/>
      <c r="N51" s="851"/>
      <c r="O51" s="851"/>
      <c r="P51" s="851"/>
      <c r="Q51" s="851"/>
      <c r="R51" s="850"/>
      <c r="S51" s="850"/>
      <c r="T51" s="850"/>
      <c r="U51" s="850"/>
      <c r="V51" s="850"/>
      <c r="W51" s="850"/>
      <c r="X51" s="850"/>
      <c r="Y51" s="365"/>
    </row>
    <row r="52" spans="1:25" ht="15" customHeight="1">
      <c r="A52" s="365"/>
      <c r="B52" s="373">
        <v>8</v>
      </c>
      <c r="C52" s="849"/>
      <c r="D52" s="849"/>
      <c r="E52" s="849"/>
      <c r="F52" s="849"/>
      <c r="G52" s="849"/>
      <c r="H52" s="849"/>
      <c r="I52" s="850"/>
      <c r="J52" s="850"/>
      <c r="K52" s="850"/>
      <c r="L52" s="850"/>
      <c r="M52" s="850"/>
      <c r="N52" s="851"/>
      <c r="O52" s="851"/>
      <c r="P52" s="851"/>
      <c r="Q52" s="851"/>
      <c r="R52" s="850"/>
      <c r="S52" s="850"/>
      <c r="T52" s="850"/>
      <c r="U52" s="850"/>
      <c r="V52" s="850"/>
      <c r="W52" s="850"/>
      <c r="X52" s="850"/>
      <c r="Y52" s="365"/>
    </row>
    <row r="53" spans="1:25" ht="15" customHeight="1">
      <c r="A53" s="365"/>
      <c r="B53" s="373">
        <v>9</v>
      </c>
      <c r="C53" s="849"/>
      <c r="D53" s="849"/>
      <c r="E53" s="849"/>
      <c r="F53" s="849"/>
      <c r="G53" s="849"/>
      <c r="H53" s="849"/>
      <c r="I53" s="850"/>
      <c r="J53" s="850"/>
      <c r="K53" s="850"/>
      <c r="L53" s="850"/>
      <c r="M53" s="850"/>
      <c r="N53" s="851"/>
      <c r="O53" s="851"/>
      <c r="P53" s="851"/>
      <c r="Q53" s="851"/>
      <c r="R53" s="850"/>
      <c r="S53" s="850"/>
      <c r="T53" s="850"/>
      <c r="U53" s="850"/>
      <c r="V53" s="850"/>
      <c r="W53" s="850"/>
      <c r="X53" s="850"/>
      <c r="Y53" s="365"/>
    </row>
    <row r="54" spans="1:25" ht="15" customHeight="1">
      <c r="A54" s="365"/>
      <c r="B54" s="373">
        <v>10</v>
      </c>
      <c r="C54" s="849"/>
      <c r="D54" s="849"/>
      <c r="E54" s="849"/>
      <c r="F54" s="849"/>
      <c r="G54" s="849"/>
      <c r="H54" s="849"/>
      <c r="I54" s="850"/>
      <c r="J54" s="850"/>
      <c r="K54" s="850"/>
      <c r="L54" s="850"/>
      <c r="M54" s="850"/>
      <c r="N54" s="851"/>
      <c r="O54" s="851"/>
      <c r="P54" s="851"/>
      <c r="Q54" s="851"/>
      <c r="R54" s="850"/>
      <c r="S54" s="850"/>
      <c r="T54" s="850"/>
      <c r="U54" s="850"/>
      <c r="V54" s="850"/>
      <c r="W54" s="850"/>
      <c r="X54" s="850"/>
      <c r="Y54" s="365"/>
    </row>
    <row r="55" spans="1:25" ht="15" customHeight="1">
      <c r="A55" s="365"/>
      <c r="B55" s="373">
        <v>11</v>
      </c>
      <c r="C55" s="849"/>
      <c r="D55" s="849"/>
      <c r="E55" s="849"/>
      <c r="F55" s="849"/>
      <c r="G55" s="849"/>
      <c r="H55" s="849"/>
      <c r="I55" s="850"/>
      <c r="J55" s="850"/>
      <c r="K55" s="850"/>
      <c r="L55" s="850"/>
      <c r="M55" s="850"/>
      <c r="N55" s="851"/>
      <c r="O55" s="851"/>
      <c r="P55" s="851"/>
      <c r="Q55" s="851"/>
      <c r="R55" s="850"/>
      <c r="S55" s="850"/>
      <c r="T55" s="850"/>
      <c r="U55" s="850"/>
      <c r="V55" s="850"/>
      <c r="W55" s="850"/>
      <c r="X55" s="850"/>
      <c r="Y55" s="365"/>
    </row>
    <row r="56" spans="1:25" ht="15" customHeight="1">
      <c r="A56" s="365"/>
      <c r="B56" s="373">
        <v>12</v>
      </c>
      <c r="C56" s="849"/>
      <c r="D56" s="849"/>
      <c r="E56" s="849"/>
      <c r="F56" s="849"/>
      <c r="G56" s="849"/>
      <c r="H56" s="849"/>
      <c r="I56" s="850"/>
      <c r="J56" s="850"/>
      <c r="K56" s="850"/>
      <c r="L56" s="850"/>
      <c r="M56" s="850"/>
      <c r="N56" s="851"/>
      <c r="O56" s="851"/>
      <c r="P56" s="851"/>
      <c r="Q56" s="851"/>
      <c r="R56" s="850"/>
      <c r="S56" s="850"/>
      <c r="T56" s="850"/>
      <c r="U56" s="850"/>
      <c r="V56" s="850"/>
      <c r="W56" s="850"/>
      <c r="X56" s="850"/>
      <c r="Y56" s="365"/>
    </row>
    <row r="57" spans="1:25" ht="15" customHeight="1">
      <c r="A57" s="365"/>
      <c r="B57" s="373">
        <v>13</v>
      </c>
      <c r="C57" s="849"/>
      <c r="D57" s="849"/>
      <c r="E57" s="849"/>
      <c r="F57" s="849"/>
      <c r="G57" s="849"/>
      <c r="H57" s="849"/>
      <c r="I57" s="850"/>
      <c r="J57" s="850"/>
      <c r="K57" s="850"/>
      <c r="L57" s="850"/>
      <c r="M57" s="850"/>
      <c r="N57" s="851"/>
      <c r="O57" s="851"/>
      <c r="P57" s="851"/>
      <c r="Q57" s="851"/>
      <c r="R57" s="850"/>
      <c r="S57" s="850"/>
      <c r="T57" s="850"/>
      <c r="U57" s="850"/>
      <c r="V57" s="850"/>
      <c r="W57" s="850"/>
      <c r="X57" s="850"/>
      <c r="Y57" s="365"/>
    </row>
    <row r="58" spans="1:25" ht="15" customHeight="1">
      <c r="A58" s="365"/>
      <c r="B58" s="373">
        <v>14</v>
      </c>
      <c r="C58" s="849"/>
      <c r="D58" s="849"/>
      <c r="E58" s="849"/>
      <c r="F58" s="849"/>
      <c r="G58" s="849"/>
      <c r="H58" s="849"/>
      <c r="I58" s="850"/>
      <c r="J58" s="850"/>
      <c r="K58" s="850"/>
      <c r="L58" s="850"/>
      <c r="M58" s="850"/>
      <c r="N58" s="851"/>
      <c r="O58" s="851"/>
      <c r="P58" s="851"/>
      <c r="Q58" s="851"/>
      <c r="R58" s="850"/>
      <c r="S58" s="850"/>
      <c r="T58" s="850"/>
      <c r="U58" s="850"/>
      <c r="V58" s="850"/>
      <c r="W58" s="850"/>
      <c r="X58" s="850"/>
      <c r="Y58" s="365"/>
    </row>
    <row r="59" spans="1:25" ht="15" customHeight="1">
      <c r="A59" s="365"/>
      <c r="B59" s="373">
        <v>15</v>
      </c>
      <c r="C59" s="849"/>
      <c r="D59" s="849"/>
      <c r="E59" s="849"/>
      <c r="F59" s="849"/>
      <c r="G59" s="849"/>
      <c r="H59" s="849"/>
      <c r="I59" s="850"/>
      <c r="J59" s="850"/>
      <c r="K59" s="850"/>
      <c r="L59" s="850"/>
      <c r="M59" s="850"/>
      <c r="N59" s="851"/>
      <c r="O59" s="851"/>
      <c r="P59" s="851"/>
      <c r="Q59" s="851"/>
      <c r="R59" s="850"/>
      <c r="S59" s="850"/>
      <c r="T59" s="850"/>
      <c r="U59" s="850"/>
      <c r="V59" s="850"/>
      <c r="W59" s="850"/>
      <c r="X59" s="850"/>
      <c r="Y59" s="365"/>
    </row>
    <row r="60" spans="1:25" ht="15" customHeight="1">
      <c r="A60" s="365"/>
      <c r="B60" s="373">
        <v>16</v>
      </c>
      <c r="C60" s="849"/>
      <c r="D60" s="849"/>
      <c r="E60" s="849"/>
      <c r="F60" s="849"/>
      <c r="G60" s="849"/>
      <c r="H60" s="849"/>
      <c r="I60" s="850"/>
      <c r="J60" s="850"/>
      <c r="K60" s="850"/>
      <c r="L60" s="850"/>
      <c r="M60" s="850"/>
      <c r="N60" s="851"/>
      <c r="O60" s="851"/>
      <c r="P60" s="851"/>
      <c r="Q60" s="851"/>
      <c r="R60" s="850"/>
      <c r="S60" s="850"/>
      <c r="T60" s="850"/>
      <c r="U60" s="850"/>
      <c r="V60" s="850"/>
      <c r="W60" s="850"/>
      <c r="X60" s="850"/>
      <c r="Y60" s="365"/>
    </row>
    <row r="61" spans="1:25" ht="15" customHeight="1">
      <c r="A61" s="365"/>
      <c r="B61" s="373">
        <v>17</v>
      </c>
      <c r="C61" s="849"/>
      <c r="D61" s="849"/>
      <c r="E61" s="849"/>
      <c r="F61" s="849"/>
      <c r="G61" s="849"/>
      <c r="H61" s="849"/>
      <c r="I61" s="850"/>
      <c r="J61" s="850"/>
      <c r="K61" s="850"/>
      <c r="L61" s="850"/>
      <c r="M61" s="850"/>
      <c r="N61" s="851"/>
      <c r="O61" s="851"/>
      <c r="P61" s="851"/>
      <c r="Q61" s="851"/>
      <c r="R61" s="850"/>
      <c r="S61" s="850"/>
      <c r="T61" s="850"/>
      <c r="U61" s="850"/>
      <c r="V61" s="850"/>
      <c r="W61" s="850"/>
      <c r="X61" s="850"/>
      <c r="Y61" s="365"/>
    </row>
    <row r="62" spans="1:25" ht="15" customHeight="1">
      <c r="A62" s="365"/>
      <c r="B62" s="373">
        <v>18</v>
      </c>
      <c r="C62" s="849"/>
      <c r="D62" s="849"/>
      <c r="E62" s="849"/>
      <c r="F62" s="849"/>
      <c r="G62" s="849"/>
      <c r="H62" s="849"/>
      <c r="I62" s="850"/>
      <c r="J62" s="850"/>
      <c r="K62" s="850"/>
      <c r="L62" s="850"/>
      <c r="M62" s="850"/>
      <c r="N62" s="851"/>
      <c r="O62" s="851"/>
      <c r="P62" s="851"/>
      <c r="Q62" s="851"/>
      <c r="R62" s="850"/>
      <c r="S62" s="850"/>
      <c r="T62" s="850"/>
      <c r="U62" s="850"/>
      <c r="V62" s="850"/>
      <c r="W62" s="850"/>
      <c r="X62" s="850"/>
      <c r="Y62" s="365"/>
    </row>
    <row r="63" spans="1:25" ht="15" customHeight="1">
      <c r="A63" s="365"/>
      <c r="B63" s="373">
        <v>19</v>
      </c>
      <c r="C63" s="849"/>
      <c r="D63" s="849"/>
      <c r="E63" s="849"/>
      <c r="F63" s="849"/>
      <c r="G63" s="849"/>
      <c r="H63" s="849"/>
      <c r="I63" s="850"/>
      <c r="J63" s="850"/>
      <c r="K63" s="850"/>
      <c r="L63" s="850"/>
      <c r="M63" s="850"/>
      <c r="N63" s="851"/>
      <c r="O63" s="851"/>
      <c r="P63" s="851"/>
      <c r="Q63" s="851"/>
      <c r="R63" s="850"/>
      <c r="S63" s="850"/>
      <c r="T63" s="850"/>
      <c r="U63" s="850"/>
      <c r="V63" s="850"/>
      <c r="W63" s="850"/>
      <c r="X63" s="850"/>
      <c r="Y63" s="365"/>
    </row>
    <row r="64" spans="1:25" ht="15" customHeight="1" thickBot="1">
      <c r="A64" s="365"/>
      <c r="B64" s="373">
        <v>20</v>
      </c>
      <c r="C64" s="849"/>
      <c r="D64" s="849"/>
      <c r="E64" s="849"/>
      <c r="F64" s="849"/>
      <c r="G64" s="849"/>
      <c r="H64" s="849"/>
      <c r="I64" s="850"/>
      <c r="J64" s="850"/>
      <c r="K64" s="850"/>
      <c r="L64" s="850"/>
      <c r="M64" s="850"/>
      <c r="N64" s="855"/>
      <c r="O64" s="855"/>
      <c r="P64" s="855"/>
      <c r="Q64" s="855"/>
      <c r="R64" s="850"/>
      <c r="S64" s="850"/>
      <c r="T64" s="850"/>
      <c r="U64" s="850"/>
      <c r="V64" s="850"/>
      <c r="W64" s="850"/>
      <c r="X64" s="850"/>
      <c r="Y64" s="365"/>
    </row>
    <row r="65" spans="1:25" ht="15" customHeight="1" thickBot="1">
      <c r="A65" s="365"/>
      <c r="B65" s="365"/>
      <c r="C65" s="365"/>
      <c r="D65" s="365"/>
      <c r="E65" s="365"/>
      <c r="F65" s="365"/>
      <c r="G65" s="365"/>
      <c r="H65" s="365"/>
      <c r="I65" s="365"/>
      <c r="J65" s="365"/>
      <c r="K65" s="365"/>
      <c r="L65" s="365"/>
      <c r="M65" s="372" t="s">
        <v>60</v>
      </c>
      <c r="N65" s="844">
        <f>SUM(N45:Q64)</f>
        <v>486600</v>
      </c>
      <c r="O65" s="845"/>
      <c r="P65" s="845"/>
      <c r="Q65" s="846"/>
      <c r="R65" s="372" t="s">
        <v>6</v>
      </c>
      <c r="S65" s="365"/>
      <c r="T65" s="365"/>
      <c r="U65" s="365"/>
      <c r="V65" s="365"/>
      <c r="W65" s="365"/>
      <c r="X65" s="365"/>
      <c r="Y65" s="365"/>
    </row>
    <row r="66" spans="1:25" ht="15" customHeight="1">
      <c r="A66" s="365"/>
      <c r="B66" s="365"/>
      <c r="C66" s="365"/>
      <c r="D66" s="365"/>
      <c r="E66" s="365"/>
      <c r="F66" s="365"/>
      <c r="G66" s="365"/>
      <c r="H66" s="365"/>
      <c r="I66" s="365"/>
      <c r="J66" s="365"/>
      <c r="K66" s="365"/>
      <c r="L66" s="365"/>
      <c r="M66" s="365"/>
      <c r="N66" s="365"/>
      <c r="O66" s="365"/>
      <c r="P66" s="365"/>
      <c r="Q66" s="365"/>
      <c r="R66" s="365"/>
      <c r="S66" s="365"/>
      <c r="T66" s="365"/>
      <c r="U66" s="365"/>
      <c r="V66" s="365"/>
      <c r="W66" s="365"/>
      <c r="X66" s="365"/>
      <c r="Y66" s="365"/>
    </row>
    <row r="67" spans="1:25" ht="15" customHeight="1"/>
    <row r="68" spans="1:25" ht="15" customHeight="1"/>
    <row r="69" spans="1:25" ht="15" customHeight="1"/>
    <row r="70" spans="1:25" ht="15" customHeight="1"/>
    <row r="71" spans="1:25" ht="15" customHeight="1"/>
    <row r="72" spans="1:25" ht="15" customHeight="1"/>
    <row r="73" spans="1:25" ht="15" customHeight="1"/>
    <row r="74" spans="1:25" ht="15" customHeight="1"/>
    <row r="75" spans="1:25" ht="15" customHeight="1"/>
  </sheetData>
  <sheetProtection sheet="1" objects="1" scenarios="1"/>
  <mergeCells count="105">
    <mergeCell ref="C20:X20"/>
    <mergeCell ref="B21:B22"/>
    <mergeCell ref="C21:X22"/>
    <mergeCell ref="B26:X28"/>
    <mergeCell ref="B31:F32"/>
    <mergeCell ref="B35:D35"/>
    <mergeCell ref="F35:K35"/>
    <mergeCell ref="M35:P35"/>
    <mergeCell ref="S7:X7"/>
    <mergeCell ref="S9:X9"/>
    <mergeCell ref="S11:X11"/>
    <mergeCell ref="C16:X16"/>
    <mergeCell ref="B17:B19"/>
    <mergeCell ref="C17:X19"/>
    <mergeCell ref="C44:H44"/>
    <mergeCell ref="I44:M44"/>
    <mergeCell ref="N44:Q44"/>
    <mergeCell ref="R44:X44"/>
    <mergeCell ref="C45:H45"/>
    <mergeCell ref="I45:M45"/>
    <mergeCell ref="N45:Q45"/>
    <mergeCell ref="R45:X45"/>
    <mergeCell ref="B36:D36"/>
    <mergeCell ref="F36:K36"/>
    <mergeCell ref="M36:O36"/>
    <mergeCell ref="B39:D39"/>
    <mergeCell ref="B40:D40"/>
    <mergeCell ref="B41:D41"/>
    <mergeCell ref="C48:H48"/>
    <mergeCell ref="I48:M48"/>
    <mergeCell ref="N48:Q48"/>
    <mergeCell ref="R48:X48"/>
    <mergeCell ref="C49:H49"/>
    <mergeCell ref="I49:M49"/>
    <mergeCell ref="N49:Q49"/>
    <mergeCell ref="R49:X49"/>
    <mergeCell ref="C46:H46"/>
    <mergeCell ref="I46:M46"/>
    <mergeCell ref="N46:Q46"/>
    <mergeCell ref="R46:X46"/>
    <mergeCell ref="C47:H47"/>
    <mergeCell ref="I47:M47"/>
    <mergeCell ref="N47:Q47"/>
    <mergeCell ref="R47:X47"/>
    <mergeCell ref="C52:H52"/>
    <mergeCell ref="I52:M52"/>
    <mergeCell ref="N52:Q52"/>
    <mergeCell ref="R52:X52"/>
    <mergeCell ref="C53:H53"/>
    <mergeCell ref="I53:M53"/>
    <mergeCell ref="N53:Q53"/>
    <mergeCell ref="R53:X53"/>
    <mergeCell ref="C50:H50"/>
    <mergeCell ref="I50:M50"/>
    <mergeCell ref="N50:Q50"/>
    <mergeCell ref="R50:X50"/>
    <mergeCell ref="C51:H51"/>
    <mergeCell ref="I51:M51"/>
    <mergeCell ref="N51:Q51"/>
    <mergeCell ref="R51:X51"/>
    <mergeCell ref="C56:H56"/>
    <mergeCell ref="I56:M56"/>
    <mergeCell ref="N56:Q56"/>
    <mergeCell ref="R56:X56"/>
    <mergeCell ref="C57:H57"/>
    <mergeCell ref="I57:M57"/>
    <mergeCell ref="N57:Q57"/>
    <mergeCell ref="R57:X57"/>
    <mergeCell ref="C54:H54"/>
    <mergeCell ref="I54:M54"/>
    <mergeCell ref="N54:Q54"/>
    <mergeCell ref="R54:X54"/>
    <mergeCell ref="C55:H55"/>
    <mergeCell ref="I55:M55"/>
    <mergeCell ref="N55:Q55"/>
    <mergeCell ref="R55:X55"/>
    <mergeCell ref="C60:H60"/>
    <mergeCell ref="I60:M60"/>
    <mergeCell ref="N60:Q60"/>
    <mergeCell ref="R60:X60"/>
    <mergeCell ref="C61:H61"/>
    <mergeCell ref="I61:M61"/>
    <mergeCell ref="N61:Q61"/>
    <mergeCell ref="R61:X61"/>
    <mergeCell ref="C58:H58"/>
    <mergeCell ref="I58:M58"/>
    <mergeCell ref="N58:Q58"/>
    <mergeCell ref="R58:X58"/>
    <mergeCell ref="C59:H59"/>
    <mergeCell ref="I59:M59"/>
    <mergeCell ref="N59:Q59"/>
    <mergeCell ref="R59:X59"/>
    <mergeCell ref="C64:H64"/>
    <mergeCell ref="I64:M64"/>
    <mergeCell ref="N64:Q64"/>
    <mergeCell ref="R64:X64"/>
    <mergeCell ref="N65:Q65"/>
    <mergeCell ref="C62:H62"/>
    <mergeCell ref="I62:M62"/>
    <mergeCell ref="N62:Q62"/>
    <mergeCell ref="R62:X62"/>
    <mergeCell ref="C63:H63"/>
    <mergeCell ref="I63:M63"/>
    <mergeCell ref="N63:Q63"/>
    <mergeCell ref="R63:X63"/>
  </mergeCells>
  <phoneticPr fontId="5"/>
  <dataValidations count="3">
    <dataValidation type="list" allowBlank="1" showInputMessage="1" showErrorMessage="1" sqref="B16:B22 E40:P40" xr:uid="{ABD3B695-1ABB-4F2F-9E48-981532C10D69}">
      <formula1>"○"</formula1>
    </dataValidation>
    <dataValidation type="list" allowBlank="1" showInputMessage="1" showErrorMessage="1" sqref="C47:H64" xr:uid="{85048DF1-B7A7-4AF6-BAB4-2E7BA48DCFC8}">
      <formula1>$AC$45:$AC$46</formula1>
    </dataValidation>
    <dataValidation type="list" allowBlank="1" showInputMessage="1" showErrorMessage="1" sqref="C45:H46" xr:uid="{59DED361-1589-48BA-A300-A09EA872B401}">
      <formula1>$AC$40:$AC$41</formula1>
    </dataValidation>
  </dataValidations>
  <pageMargins left="0.7" right="0.7" top="0.75" bottom="0.75" header="0.3" footer="0.3"/>
  <pageSetup paperSize="9" scale="77" orientation="portrait" r:id="rId1"/>
  <colBreaks count="1" manualBreakCount="1">
    <brk id="25" max="60" man="1"/>
  </col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16CC0E-9708-46BE-AE6D-26519B7863CE}">
  <dimension ref="A1:I81"/>
  <sheetViews>
    <sheetView workbookViewId="0">
      <selection activeCell="K74" sqref="K74"/>
    </sheetView>
  </sheetViews>
  <sheetFormatPr defaultRowHeight="13"/>
  <cols>
    <col min="1" max="1" width="4.453125" style="233" bestFit="1" customWidth="1"/>
    <col min="2" max="2" width="3.36328125" style="233" bestFit="1" customWidth="1"/>
    <col min="3" max="3" width="4.453125" style="233" bestFit="1" customWidth="1"/>
    <col min="4" max="6" width="8.7265625" style="233"/>
    <col min="7" max="7" width="10" style="233" bestFit="1" customWidth="1"/>
    <col min="8" max="8" width="8.7265625" style="233"/>
    <col min="9" max="9" width="9.26953125" style="233" bestFit="1" customWidth="1"/>
    <col min="10" max="16384" width="8.7265625" style="233"/>
  </cols>
  <sheetData>
    <row r="1" spans="1:7" ht="14">
      <c r="A1" s="7" t="s">
        <v>249</v>
      </c>
    </row>
    <row r="2" spans="1:7">
      <c r="A2" s="863" t="s">
        <v>36</v>
      </c>
      <c r="B2" s="863"/>
      <c r="C2" s="863"/>
      <c r="D2" s="222" t="s">
        <v>37</v>
      </c>
      <c r="E2" s="222" t="s">
        <v>38</v>
      </c>
      <c r="F2" s="222" t="s">
        <v>39</v>
      </c>
      <c r="G2" s="222" t="s">
        <v>40</v>
      </c>
    </row>
    <row r="3" spans="1:7">
      <c r="A3" s="9">
        <v>1</v>
      </c>
      <c r="B3" s="10" t="s">
        <v>46</v>
      </c>
      <c r="C3" s="11">
        <v>40</v>
      </c>
      <c r="D3" s="451">
        <v>176140</v>
      </c>
      <c r="E3" s="451">
        <v>126790</v>
      </c>
      <c r="F3" s="451">
        <v>88070</v>
      </c>
      <c r="G3" s="451">
        <v>83160</v>
      </c>
    </row>
    <row r="4" spans="1:7">
      <c r="A4" s="9">
        <v>41</v>
      </c>
      <c r="B4" s="10" t="s">
        <v>46</v>
      </c>
      <c r="C4" s="11">
        <v>50</v>
      </c>
      <c r="D4" s="451">
        <v>139640</v>
      </c>
      <c r="E4" s="451">
        <v>90290</v>
      </c>
      <c r="F4" s="451">
        <v>51570</v>
      </c>
      <c r="G4" s="451">
        <v>46660</v>
      </c>
    </row>
    <row r="5" spans="1:7">
      <c r="A5" s="9">
        <v>51</v>
      </c>
      <c r="B5" s="10" t="s">
        <v>46</v>
      </c>
      <c r="C5" s="11">
        <v>60</v>
      </c>
      <c r="D5" s="451">
        <v>133670</v>
      </c>
      <c r="E5" s="451">
        <v>84320</v>
      </c>
      <c r="F5" s="451">
        <v>45600</v>
      </c>
      <c r="G5" s="451">
        <v>40690</v>
      </c>
    </row>
    <row r="6" spans="1:7">
      <c r="A6" s="9">
        <v>61</v>
      </c>
      <c r="B6" s="10" t="s">
        <v>46</v>
      </c>
      <c r="C6" s="11">
        <v>70</v>
      </c>
      <c r="D6" s="451">
        <v>129490</v>
      </c>
      <c r="E6" s="451">
        <v>80140</v>
      </c>
      <c r="F6" s="451">
        <v>41410</v>
      </c>
      <c r="G6" s="451">
        <v>36510</v>
      </c>
    </row>
    <row r="7" spans="1:7">
      <c r="A7" s="9">
        <v>71</v>
      </c>
      <c r="B7" s="10" t="s">
        <v>46</v>
      </c>
      <c r="C7" s="11">
        <v>80</v>
      </c>
      <c r="D7" s="451">
        <v>126330</v>
      </c>
      <c r="E7" s="451">
        <v>76980</v>
      </c>
      <c r="F7" s="451">
        <v>38260</v>
      </c>
      <c r="G7" s="451">
        <v>33350</v>
      </c>
    </row>
    <row r="8" spans="1:7">
      <c r="A8" s="9">
        <v>81</v>
      </c>
      <c r="B8" s="10" t="s">
        <v>46</v>
      </c>
      <c r="C8" s="11">
        <v>90</v>
      </c>
      <c r="D8" s="451">
        <v>123940</v>
      </c>
      <c r="E8" s="451">
        <v>74590</v>
      </c>
      <c r="F8" s="451">
        <v>35770</v>
      </c>
      <c r="G8" s="451">
        <v>31100</v>
      </c>
    </row>
    <row r="9" spans="1:7">
      <c r="A9" s="9">
        <v>91</v>
      </c>
      <c r="B9" s="10" t="s">
        <v>46</v>
      </c>
      <c r="C9" s="11">
        <v>100</v>
      </c>
      <c r="D9" s="451">
        <v>119700</v>
      </c>
      <c r="E9" s="451">
        <v>70350</v>
      </c>
      <c r="F9" s="451">
        <v>31650</v>
      </c>
      <c r="G9" s="451">
        <v>27130</v>
      </c>
    </row>
    <row r="10" spans="1:7">
      <c r="A10" s="9">
        <v>101</v>
      </c>
      <c r="B10" s="10" t="s">
        <v>46</v>
      </c>
      <c r="C10" s="11">
        <v>110</v>
      </c>
      <c r="D10" s="451">
        <v>118330</v>
      </c>
      <c r="E10" s="451">
        <v>68980</v>
      </c>
      <c r="F10" s="451">
        <v>30350</v>
      </c>
      <c r="G10" s="451">
        <v>25820</v>
      </c>
    </row>
    <row r="11" spans="1:7">
      <c r="A11" s="9">
        <v>111</v>
      </c>
      <c r="B11" s="10" t="s">
        <v>46</v>
      </c>
      <c r="C11" s="11">
        <v>120</v>
      </c>
      <c r="D11" s="451">
        <v>117130</v>
      </c>
      <c r="E11" s="451">
        <v>67780</v>
      </c>
      <c r="F11" s="451">
        <v>29200</v>
      </c>
      <c r="G11" s="451">
        <v>24670</v>
      </c>
    </row>
    <row r="13" spans="1:7" ht="14">
      <c r="A13" s="8" t="s">
        <v>34</v>
      </c>
    </row>
    <row r="14" spans="1:7">
      <c r="A14" s="863" t="s">
        <v>36</v>
      </c>
      <c r="B14" s="863"/>
      <c r="C14" s="863"/>
      <c r="D14" s="291" t="s">
        <v>41</v>
      </c>
    </row>
    <row r="15" spans="1:7">
      <c r="A15" s="9">
        <v>1</v>
      </c>
      <c r="B15" s="10" t="s">
        <v>46</v>
      </c>
      <c r="C15" s="11">
        <v>40</v>
      </c>
      <c r="D15" s="427">
        <v>4700</v>
      </c>
    </row>
    <row r="16" spans="1:7">
      <c r="A16" s="9">
        <v>41</v>
      </c>
      <c r="B16" s="10" t="s">
        <v>46</v>
      </c>
      <c r="C16" s="11">
        <v>50</v>
      </c>
      <c r="D16" s="428">
        <v>2600</v>
      </c>
    </row>
    <row r="17" spans="1:4">
      <c r="A17" s="9">
        <v>51</v>
      </c>
      <c r="B17" s="10" t="s">
        <v>46</v>
      </c>
      <c r="C17" s="11">
        <v>60</v>
      </c>
      <c r="D17" s="428">
        <v>2150</v>
      </c>
    </row>
    <row r="18" spans="1:4">
      <c r="A18" s="9">
        <v>61</v>
      </c>
      <c r="B18" s="10" t="s">
        <v>46</v>
      </c>
      <c r="C18" s="11">
        <v>70</v>
      </c>
      <c r="D18" s="428">
        <v>1850</v>
      </c>
    </row>
    <row r="19" spans="1:4">
      <c r="A19" s="9">
        <v>71</v>
      </c>
      <c r="B19" s="10" t="s">
        <v>46</v>
      </c>
      <c r="C19" s="11">
        <v>80</v>
      </c>
      <c r="D19" s="428">
        <v>2100</v>
      </c>
    </row>
    <row r="20" spans="1:4">
      <c r="A20" s="9">
        <v>81</v>
      </c>
      <c r="B20" s="10" t="s">
        <v>46</v>
      </c>
      <c r="C20" s="11">
        <v>90</v>
      </c>
      <c r="D20" s="428">
        <v>1850</v>
      </c>
    </row>
    <row r="21" spans="1:4">
      <c r="A21" s="9">
        <v>91</v>
      </c>
      <c r="B21" s="10" t="s">
        <v>46</v>
      </c>
      <c r="C21" s="11">
        <v>100</v>
      </c>
      <c r="D21" s="428">
        <v>1700</v>
      </c>
    </row>
    <row r="22" spans="1:4">
      <c r="A22" s="9">
        <v>101</v>
      </c>
      <c r="B22" s="10" t="s">
        <v>46</v>
      </c>
      <c r="C22" s="11">
        <v>110</v>
      </c>
      <c r="D22" s="428">
        <v>1850</v>
      </c>
    </row>
    <row r="23" spans="1:4">
      <c r="A23" s="9">
        <v>111</v>
      </c>
      <c r="B23" s="10" t="s">
        <v>46</v>
      </c>
      <c r="C23" s="11">
        <v>120</v>
      </c>
      <c r="D23" s="427">
        <v>1700</v>
      </c>
    </row>
    <row r="25" spans="1:4" ht="14">
      <c r="A25" s="8" t="s">
        <v>35</v>
      </c>
    </row>
    <row r="26" spans="1:4">
      <c r="A26" s="863" t="s">
        <v>36</v>
      </c>
      <c r="B26" s="863"/>
      <c r="C26" s="863"/>
      <c r="D26" s="222" t="s">
        <v>41</v>
      </c>
    </row>
    <row r="27" spans="1:4">
      <c r="A27" s="9">
        <v>1</v>
      </c>
      <c r="B27" s="10" t="s">
        <v>46</v>
      </c>
      <c r="C27" s="11">
        <v>40</v>
      </c>
      <c r="D27" s="291">
        <v>8800</v>
      </c>
    </row>
    <row r="28" spans="1:4">
      <c r="A28" s="9">
        <v>41</v>
      </c>
      <c r="B28" s="10" t="s">
        <v>46</v>
      </c>
      <c r="C28" s="11">
        <v>50</v>
      </c>
      <c r="D28" s="291">
        <v>4900</v>
      </c>
    </row>
    <row r="29" spans="1:4">
      <c r="A29" s="9">
        <v>51</v>
      </c>
      <c r="B29" s="10" t="s">
        <v>46</v>
      </c>
      <c r="C29" s="11">
        <v>60</v>
      </c>
      <c r="D29" s="291">
        <v>4050</v>
      </c>
    </row>
    <row r="30" spans="1:4">
      <c r="A30" s="9">
        <v>61</v>
      </c>
      <c r="B30" s="10" t="s">
        <v>46</v>
      </c>
      <c r="C30" s="11">
        <v>70</v>
      </c>
      <c r="D30" s="291">
        <v>3550</v>
      </c>
    </row>
    <row r="31" spans="1:4">
      <c r="A31" s="9">
        <v>71</v>
      </c>
      <c r="B31" s="10" t="s">
        <v>46</v>
      </c>
      <c r="C31" s="11">
        <v>80</v>
      </c>
      <c r="D31" s="291">
        <v>3950</v>
      </c>
    </row>
    <row r="32" spans="1:4">
      <c r="A32" s="9">
        <v>81</v>
      </c>
      <c r="B32" s="10" t="s">
        <v>46</v>
      </c>
      <c r="C32" s="11">
        <v>90</v>
      </c>
      <c r="D32" s="291">
        <v>3550</v>
      </c>
    </row>
    <row r="33" spans="1:9">
      <c r="A33" s="9">
        <v>91</v>
      </c>
      <c r="B33" s="10" t="s">
        <v>46</v>
      </c>
      <c r="C33" s="11">
        <v>100</v>
      </c>
      <c r="D33" s="291">
        <v>3100</v>
      </c>
    </row>
    <row r="34" spans="1:9">
      <c r="A34" s="9">
        <v>101</v>
      </c>
      <c r="B34" s="10" t="s">
        <v>46</v>
      </c>
      <c r="C34" s="11">
        <v>110</v>
      </c>
      <c r="D34" s="291">
        <v>3400</v>
      </c>
    </row>
    <row r="35" spans="1:9">
      <c r="A35" s="9">
        <v>111</v>
      </c>
      <c r="B35" s="10" t="s">
        <v>46</v>
      </c>
      <c r="C35" s="11">
        <v>120</v>
      </c>
      <c r="D35" s="291">
        <v>3100</v>
      </c>
    </row>
    <row r="38" spans="1:9">
      <c r="A38" s="129" t="s">
        <v>55</v>
      </c>
      <c r="B38" s="129"/>
      <c r="C38" s="129"/>
      <c r="D38" s="386">
        <v>110</v>
      </c>
    </row>
    <row r="39" spans="1:9">
      <c r="A39" s="292" t="s">
        <v>47</v>
      </c>
      <c r="B39" s="130"/>
      <c r="C39" s="130"/>
      <c r="D39" s="452">
        <v>4150</v>
      </c>
    </row>
    <row r="40" spans="1:9">
      <c r="A40" s="293" t="s">
        <v>250</v>
      </c>
      <c r="C40" s="294"/>
      <c r="D40" s="452">
        <v>1660</v>
      </c>
    </row>
    <row r="41" spans="1:9">
      <c r="A41" s="454" t="s">
        <v>54</v>
      </c>
      <c r="B41" s="455"/>
      <c r="C41" s="455"/>
      <c r="D41" s="456">
        <v>46960</v>
      </c>
    </row>
    <row r="43" spans="1:9">
      <c r="A43" s="455" t="s">
        <v>48</v>
      </c>
      <c r="B43" s="455"/>
      <c r="C43" s="455"/>
      <c r="D43" s="455"/>
    </row>
    <row r="44" spans="1:9">
      <c r="A44" s="457" t="s">
        <v>49</v>
      </c>
      <c r="B44" s="457"/>
      <c r="C44" s="457"/>
      <c r="D44" s="458">
        <v>24510</v>
      </c>
    </row>
    <row r="45" spans="1:9">
      <c r="A45" s="457" t="s">
        <v>50</v>
      </c>
      <c r="B45" s="457"/>
      <c r="C45" s="457"/>
      <c r="D45" s="459">
        <v>3070</v>
      </c>
    </row>
    <row r="47" spans="1:9">
      <c r="A47" s="460" t="s">
        <v>312</v>
      </c>
      <c r="B47" s="460"/>
      <c r="C47" s="460"/>
      <c r="D47" s="461"/>
      <c r="E47" s="460"/>
      <c r="F47" s="460"/>
      <c r="G47" s="460"/>
      <c r="I47" s="460" t="s">
        <v>311</v>
      </c>
    </row>
    <row r="48" spans="1:9">
      <c r="A48" s="864" t="s">
        <v>36</v>
      </c>
      <c r="B48" s="865"/>
      <c r="C48" s="866"/>
      <c r="D48" s="462" t="s">
        <v>37</v>
      </c>
      <c r="E48" s="463" t="s">
        <v>38</v>
      </c>
      <c r="F48" s="463" t="s">
        <v>39</v>
      </c>
      <c r="G48" s="463" t="s">
        <v>40</v>
      </c>
      <c r="I48" s="458">
        <v>11030</v>
      </c>
    </row>
    <row r="49" spans="1:7">
      <c r="A49" s="464">
        <v>1</v>
      </c>
      <c r="B49" s="465" t="s">
        <v>46</v>
      </c>
      <c r="C49" s="466">
        <v>40</v>
      </c>
      <c r="D49" s="462">
        <v>8350</v>
      </c>
      <c r="E49" s="467">
        <v>6070</v>
      </c>
      <c r="F49" s="467">
        <v>4670</v>
      </c>
      <c r="G49" s="467">
        <v>4240</v>
      </c>
    </row>
    <row r="50" spans="1:7">
      <c r="A50" s="464">
        <v>41</v>
      </c>
      <c r="B50" s="465" t="s">
        <v>46</v>
      </c>
      <c r="C50" s="466">
        <v>50</v>
      </c>
      <c r="D50" s="462">
        <v>6300</v>
      </c>
      <c r="E50" s="467">
        <v>4020</v>
      </c>
      <c r="F50" s="467">
        <v>2630</v>
      </c>
      <c r="G50" s="467">
        <v>2200</v>
      </c>
    </row>
    <row r="51" spans="1:7">
      <c r="A51" s="464">
        <v>51</v>
      </c>
      <c r="B51" s="465" t="s">
        <v>46</v>
      </c>
      <c r="C51" s="466">
        <v>60</v>
      </c>
      <c r="D51" s="462">
        <v>6010</v>
      </c>
      <c r="E51" s="467">
        <v>3730</v>
      </c>
      <c r="F51" s="467">
        <v>2340</v>
      </c>
      <c r="G51" s="467">
        <v>1910</v>
      </c>
    </row>
    <row r="52" spans="1:7">
      <c r="A52" s="464">
        <v>61</v>
      </c>
      <c r="B52" s="465" t="s">
        <v>46</v>
      </c>
      <c r="C52" s="466">
        <v>70</v>
      </c>
      <c r="D52" s="462">
        <v>5800</v>
      </c>
      <c r="E52" s="467">
        <v>3520</v>
      </c>
      <c r="F52" s="467">
        <v>2130</v>
      </c>
      <c r="G52" s="467">
        <v>1700</v>
      </c>
    </row>
    <row r="53" spans="1:7">
      <c r="A53" s="464">
        <v>71</v>
      </c>
      <c r="B53" s="465" t="s">
        <v>46</v>
      </c>
      <c r="C53" s="466">
        <v>80</v>
      </c>
      <c r="D53" s="462">
        <v>5650</v>
      </c>
      <c r="E53" s="467">
        <v>3370</v>
      </c>
      <c r="F53" s="467">
        <v>1970</v>
      </c>
      <c r="G53" s="467">
        <v>1540</v>
      </c>
    </row>
    <row r="54" spans="1:7">
      <c r="A54" s="464">
        <v>81</v>
      </c>
      <c r="B54" s="465" t="s">
        <v>46</v>
      </c>
      <c r="C54" s="466">
        <v>90</v>
      </c>
      <c r="D54" s="462">
        <v>5530</v>
      </c>
      <c r="E54" s="467">
        <v>3250</v>
      </c>
      <c r="F54" s="467">
        <v>1850</v>
      </c>
      <c r="G54" s="467">
        <v>1420</v>
      </c>
    </row>
    <row r="55" spans="1:7">
      <c r="A55" s="464">
        <v>91</v>
      </c>
      <c r="B55" s="465" t="s">
        <v>46</v>
      </c>
      <c r="C55" s="466">
        <v>100</v>
      </c>
      <c r="D55" s="462">
        <v>5390</v>
      </c>
      <c r="E55" s="467">
        <v>3110</v>
      </c>
      <c r="F55" s="467">
        <v>1720</v>
      </c>
      <c r="G55" s="467">
        <v>1290</v>
      </c>
    </row>
    <row r="56" spans="1:7">
      <c r="A56" s="464">
        <v>101</v>
      </c>
      <c r="B56" s="465" t="s">
        <v>46</v>
      </c>
      <c r="C56" s="466">
        <v>110</v>
      </c>
      <c r="D56" s="462">
        <v>5320</v>
      </c>
      <c r="E56" s="467">
        <v>3040</v>
      </c>
      <c r="F56" s="467">
        <v>1640</v>
      </c>
      <c r="G56" s="467">
        <v>1210</v>
      </c>
    </row>
    <row r="57" spans="1:7">
      <c r="A57" s="464">
        <v>111</v>
      </c>
      <c r="B57" s="465" t="s">
        <v>46</v>
      </c>
      <c r="C57" s="466">
        <v>120</v>
      </c>
      <c r="D57" s="462">
        <v>5250</v>
      </c>
      <c r="E57" s="467">
        <v>2970</v>
      </c>
      <c r="F57" s="467">
        <v>1580</v>
      </c>
      <c r="G57" s="467">
        <v>1150</v>
      </c>
    </row>
    <row r="59" spans="1:7">
      <c r="A59" s="233" t="s">
        <v>168</v>
      </c>
      <c r="B59" s="171"/>
      <c r="C59" s="171"/>
      <c r="D59" s="172"/>
    </row>
    <row r="60" spans="1:7">
      <c r="A60" s="863" t="s">
        <v>36</v>
      </c>
      <c r="B60" s="863"/>
      <c r="C60" s="863"/>
      <c r="D60" s="295" t="s">
        <v>100</v>
      </c>
      <c r="E60" s="128"/>
      <c r="F60" s="128"/>
      <c r="G60" s="128"/>
    </row>
    <row r="61" spans="1:7">
      <c r="A61" s="9">
        <v>1</v>
      </c>
      <c r="B61" s="10" t="s">
        <v>46</v>
      </c>
      <c r="C61" s="11">
        <v>40</v>
      </c>
      <c r="D61" s="453">
        <v>14720</v>
      </c>
      <c r="E61" s="128"/>
      <c r="F61" s="128"/>
      <c r="G61" s="128"/>
    </row>
    <row r="62" spans="1:7">
      <c r="A62" s="9">
        <v>41</v>
      </c>
      <c r="B62" s="10" t="s">
        <v>46</v>
      </c>
      <c r="C62" s="11">
        <v>50</v>
      </c>
      <c r="D62" s="453">
        <v>5830</v>
      </c>
      <c r="E62" s="128"/>
      <c r="F62" s="128"/>
      <c r="G62" s="128"/>
    </row>
    <row r="63" spans="1:7">
      <c r="A63" s="9">
        <v>51</v>
      </c>
      <c r="B63" s="10" t="s">
        <v>46</v>
      </c>
      <c r="C63" s="11">
        <v>60</v>
      </c>
      <c r="D63" s="453">
        <v>4910</v>
      </c>
      <c r="E63" s="128"/>
      <c r="F63" s="128"/>
      <c r="G63" s="128"/>
    </row>
    <row r="64" spans="1:7">
      <c r="A64" s="9">
        <v>61</v>
      </c>
      <c r="B64" s="10" t="s">
        <v>46</v>
      </c>
      <c r="C64" s="11">
        <v>70</v>
      </c>
      <c r="D64" s="453">
        <v>4220</v>
      </c>
      <c r="E64" s="128"/>
      <c r="F64" s="128"/>
      <c r="G64" s="128"/>
    </row>
    <row r="65" spans="1:8">
      <c r="A65" s="9">
        <v>71</v>
      </c>
      <c r="B65" s="10" t="s">
        <v>46</v>
      </c>
      <c r="C65" s="11">
        <v>80</v>
      </c>
      <c r="D65" s="453">
        <v>3680</v>
      </c>
      <c r="E65" s="128"/>
      <c r="F65" s="128"/>
      <c r="G65" s="128"/>
    </row>
    <row r="66" spans="1:8">
      <c r="A66" s="9">
        <v>81</v>
      </c>
      <c r="B66" s="10" t="s">
        <v>46</v>
      </c>
      <c r="C66" s="11">
        <v>90</v>
      </c>
      <c r="D66" s="453">
        <v>3240</v>
      </c>
      <c r="E66" s="128"/>
      <c r="F66" s="128"/>
      <c r="G66" s="128"/>
    </row>
    <row r="67" spans="1:8">
      <c r="A67" s="9">
        <v>91</v>
      </c>
      <c r="B67" s="10" t="s">
        <v>46</v>
      </c>
      <c r="C67" s="11">
        <v>100</v>
      </c>
      <c r="D67" s="453">
        <v>2870</v>
      </c>
      <c r="E67" s="128"/>
      <c r="F67" s="128"/>
      <c r="G67" s="128"/>
    </row>
    <row r="68" spans="1:8">
      <c r="A68" s="9">
        <v>101</v>
      </c>
      <c r="B68" s="10" t="s">
        <v>46</v>
      </c>
      <c r="C68" s="11">
        <v>110</v>
      </c>
      <c r="D68" s="453">
        <v>2640</v>
      </c>
      <c r="E68" s="128"/>
      <c r="F68" s="128"/>
      <c r="G68" s="128"/>
    </row>
    <row r="69" spans="1:8">
      <c r="A69" s="9">
        <v>111</v>
      </c>
      <c r="B69" s="10" t="s">
        <v>46</v>
      </c>
      <c r="C69" s="11">
        <v>120</v>
      </c>
      <c r="D69" s="453">
        <v>2450</v>
      </c>
      <c r="E69" s="128"/>
      <c r="F69" s="128"/>
      <c r="G69" s="128"/>
    </row>
    <row r="70" spans="1:8">
      <c r="A70" s="128"/>
      <c r="B70" s="128"/>
      <c r="C70" s="128"/>
      <c r="D70" s="131"/>
      <c r="E70" s="128"/>
      <c r="F70" s="128"/>
      <c r="G70" s="128"/>
    </row>
    <row r="71" spans="1:8">
      <c r="A71" s="468" t="s">
        <v>179</v>
      </c>
      <c r="B71" s="469"/>
      <c r="C71" s="469"/>
      <c r="D71" s="470"/>
      <c r="E71" s="469"/>
      <c r="F71" s="128"/>
      <c r="G71" s="128"/>
    </row>
    <row r="72" spans="1:8">
      <c r="A72" s="471" t="s">
        <v>181</v>
      </c>
      <c r="B72" s="472"/>
      <c r="C72" s="473"/>
      <c r="D72" s="474">
        <v>80000</v>
      </c>
      <c r="E72" s="469"/>
      <c r="F72" s="128"/>
      <c r="G72" s="128"/>
    </row>
    <row r="73" spans="1:8">
      <c r="A73" s="173"/>
      <c r="B73" s="173"/>
      <c r="C73" s="173"/>
      <c r="D73" s="172"/>
      <c r="E73" s="128"/>
      <c r="F73" s="128"/>
      <c r="G73" s="128"/>
    </row>
    <row r="74" spans="1:8">
      <c r="A74" s="469" t="s">
        <v>169</v>
      </c>
      <c r="B74" s="469"/>
      <c r="C74" s="469"/>
      <c r="D74" s="470"/>
      <c r="E74" s="469"/>
      <c r="F74" s="469"/>
      <c r="G74" s="128"/>
    </row>
    <row r="75" spans="1:8">
      <c r="A75" s="471" t="s">
        <v>181</v>
      </c>
      <c r="B75" s="472"/>
      <c r="C75" s="472"/>
      <c r="D75" s="474">
        <v>20190</v>
      </c>
      <c r="E75" s="468" t="s">
        <v>251</v>
      </c>
      <c r="F75" s="469"/>
      <c r="G75" s="128"/>
    </row>
    <row r="76" spans="1:8">
      <c r="A76" s="469"/>
      <c r="B76" s="469"/>
      <c r="C76" s="469"/>
      <c r="D76" s="475">
        <v>158570</v>
      </c>
      <c r="E76" s="468" t="s">
        <v>252</v>
      </c>
      <c r="F76" s="469"/>
      <c r="G76" s="128"/>
    </row>
    <row r="77" spans="1:8">
      <c r="A77" s="173"/>
      <c r="B77" s="173"/>
      <c r="C77" s="173"/>
      <c r="D77" s="172"/>
      <c r="E77" s="128"/>
      <c r="F77" s="128"/>
      <c r="G77" s="128"/>
    </row>
    <row r="78" spans="1:8">
      <c r="A78" s="469" t="s">
        <v>180</v>
      </c>
      <c r="B78" s="469"/>
      <c r="C78" s="469"/>
      <c r="D78" s="470"/>
      <c r="E78" s="469"/>
      <c r="F78" s="469"/>
      <c r="G78" s="469"/>
      <c r="H78" s="460"/>
    </row>
    <row r="79" spans="1:8">
      <c r="A79" s="476">
        <v>1</v>
      </c>
      <c r="B79" s="476" t="s">
        <v>182</v>
      </c>
      <c r="C79" s="476"/>
      <c r="D79" s="474">
        <v>47480</v>
      </c>
      <c r="E79" s="469" t="s">
        <v>186</v>
      </c>
      <c r="F79" s="469"/>
      <c r="G79" s="469"/>
      <c r="H79" s="460"/>
    </row>
    <row r="80" spans="1:8">
      <c r="A80" s="476">
        <v>2</v>
      </c>
      <c r="B80" s="476" t="s">
        <v>183</v>
      </c>
      <c r="C80" s="476"/>
      <c r="D80" s="474">
        <v>29750</v>
      </c>
      <c r="E80" s="469" t="s">
        <v>185</v>
      </c>
      <c r="F80" s="469"/>
      <c r="G80" s="469"/>
      <c r="H80" s="460"/>
    </row>
    <row r="81" spans="1:8">
      <c r="A81" s="476">
        <v>3</v>
      </c>
      <c r="B81" s="476" t="s">
        <v>184</v>
      </c>
      <c r="C81" s="476"/>
      <c r="D81" s="474">
        <v>5000</v>
      </c>
      <c r="E81" s="469" t="s">
        <v>187</v>
      </c>
      <c r="F81" s="469"/>
      <c r="G81" s="469"/>
      <c r="H81" s="460"/>
    </row>
  </sheetData>
  <sheetProtection sheet="1" objects="1" scenarios="1"/>
  <mergeCells count="5">
    <mergeCell ref="A2:C2"/>
    <mergeCell ref="A14:C14"/>
    <mergeCell ref="A26:C26"/>
    <mergeCell ref="A48:C48"/>
    <mergeCell ref="A60:C60"/>
  </mergeCells>
  <phoneticPr fontId="5"/>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CD5311-D5C3-43D0-911B-5CDA2D989CE6}">
  <dimension ref="A1:BF33"/>
  <sheetViews>
    <sheetView showGridLines="0" view="pageBreakPreview" zoomScale="70" zoomScaleNormal="100" zoomScaleSheetLayoutView="70" workbookViewId="0">
      <selection activeCell="J27" sqref="J27:N27"/>
    </sheetView>
  </sheetViews>
  <sheetFormatPr defaultColWidth="2.453125" defaultRowHeight="15" customHeight="1"/>
  <cols>
    <col min="1" max="13" width="3.6328125" style="2" customWidth="1"/>
    <col min="14" max="14" width="3.6328125" style="297" customWidth="1"/>
    <col min="15" max="18" width="3.6328125" style="2" customWidth="1"/>
    <col min="19" max="19" width="3.6328125" style="303" customWidth="1"/>
    <col min="20" max="22" width="3.6328125" style="2" customWidth="1"/>
    <col min="23" max="24" width="3.6328125" style="305" customWidth="1"/>
    <col min="25" max="33" width="3.6328125" style="2" customWidth="1"/>
    <col min="34" max="34" width="9.6328125" style="2" customWidth="1"/>
    <col min="35" max="37" width="4.6328125" style="2" customWidth="1"/>
    <col min="38" max="38" width="11.453125" style="2" customWidth="1"/>
    <col min="39" max="52" width="4.6328125" style="2" customWidth="1"/>
    <col min="53" max="16384" width="2.453125" style="2"/>
  </cols>
  <sheetData>
    <row r="1" spans="1:58" ht="15" customHeight="1">
      <c r="A1" s="305" t="s">
        <v>277</v>
      </c>
      <c r="B1" s="305"/>
      <c r="C1" s="305"/>
      <c r="D1" s="305"/>
      <c r="E1" s="305"/>
      <c r="F1" s="305"/>
      <c r="G1" s="305"/>
      <c r="H1" s="305"/>
      <c r="I1" s="305"/>
      <c r="J1" s="305"/>
      <c r="K1" s="305"/>
      <c r="L1" s="305"/>
      <c r="M1" s="305"/>
      <c r="N1" s="305"/>
      <c r="O1" s="305"/>
      <c r="P1" s="305"/>
      <c r="Q1" s="305"/>
      <c r="R1" s="305"/>
      <c r="S1" s="305"/>
      <c r="T1" s="305"/>
      <c r="U1" s="305"/>
      <c r="V1" s="305"/>
      <c r="Y1" s="305"/>
      <c r="Z1" s="305"/>
      <c r="AA1" s="305"/>
      <c r="AB1" s="305"/>
      <c r="AC1" s="305"/>
      <c r="AD1" s="305"/>
      <c r="AE1" s="305"/>
      <c r="AF1" s="305"/>
      <c r="AG1" s="305"/>
      <c r="AH1" s="305"/>
      <c r="AI1" s="305"/>
      <c r="AJ1" s="305"/>
      <c r="AK1" s="305"/>
      <c r="AL1" s="305"/>
      <c r="AM1" s="305"/>
      <c r="AN1" s="305"/>
    </row>
    <row r="2" spans="1:58" ht="15" customHeight="1">
      <c r="A2" s="299"/>
      <c r="B2" s="299"/>
      <c r="C2" s="299"/>
      <c r="D2" s="299"/>
      <c r="E2" s="299"/>
      <c r="F2" s="299"/>
      <c r="G2" s="299"/>
      <c r="H2" s="299"/>
      <c r="I2" s="299"/>
      <c r="J2" s="299"/>
      <c r="K2" s="299"/>
      <c r="L2" s="299"/>
      <c r="M2" s="299"/>
      <c r="N2" s="299"/>
      <c r="O2" s="299"/>
      <c r="P2" s="299"/>
      <c r="Q2" s="299"/>
      <c r="R2" s="299"/>
      <c r="S2" s="302"/>
      <c r="T2" s="299"/>
      <c r="U2" s="299"/>
      <c r="V2" s="299"/>
      <c r="W2" s="314"/>
      <c r="X2" s="314"/>
      <c r="Y2" s="299"/>
      <c r="Z2" s="299"/>
      <c r="AA2" s="299"/>
      <c r="AB2" s="299"/>
      <c r="AC2" s="299"/>
      <c r="AD2" s="299"/>
      <c r="AE2" s="299"/>
      <c r="AF2" s="299"/>
      <c r="AG2" s="299"/>
      <c r="AH2" s="299"/>
      <c r="AI2" s="299"/>
      <c r="AJ2" s="299"/>
      <c r="AK2" s="299"/>
    </row>
    <row r="3" spans="1:58" ht="15" customHeight="1">
      <c r="A3" s="299"/>
      <c r="B3" s="299"/>
      <c r="C3" s="299"/>
      <c r="D3" s="299"/>
      <c r="E3" s="299"/>
      <c r="F3" s="299"/>
      <c r="G3" s="299"/>
      <c r="H3" s="299"/>
      <c r="I3" s="299"/>
      <c r="J3" s="299"/>
      <c r="K3" s="299"/>
      <c r="L3" s="74"/>
      <c r="M3" s="74" t="s">
        <v>255</v>
      </c>
      <c r="N3" s="299"/>
      <c r="O3" s="299"/>
      <c r="P3" s="299"/>
      <c r="Q3" s="299"/>
      <c r="R3" s="299"/>
      <c r="S3" s="302"/>
      <c r="T3" s="299"/>
      <c r="U3" s="299"/>
      <c r="V3" s="299"/>
      <c r="W3" s="314"/>
      <c r="X3" s="314"/>
      <c r="Y3" s="299"/>
      <c r="Z3" s="299"/>
      <c r="AA3" s="299"/>
      <c r="AB3" s="299"/>
      <c r="AC3" s="299"/>
      <c r="AD3" s="299"/>
      <c r="AE3" s="299"/>
      <c r="AF3" s="299"/>
      <c r="AG3" s="299"/>
      <c r="AH3" s="299"/>
      <c r="AI3" s="299"/>
      <c r="AJ3" s="299"/>
      <c r="AK3" s="299"/>
      <c r="AL3" s="283"/>
      <c r="AM3" s="284"/>
      <c r="AN3" s="283"/>
      <c r="AO3" s="283"/>
      <c r="AP3" s="283"/>
      <c r="AQ3" s="283"/>
      <c r="AR3" s="283"/>
      <c r="AS3" s="283"/>
      <c r="AT3" s="283"/>
      <c r="AU3" s="283"/>
      <c r="AV3" s="283"/>
      <c r="AW3" s="283"/>
      <c r="AX3" s="283"/>
      <c r="AY3" s="283"/>
      <c r="AZ3" s="283"/>
      <c r="BA3" s="283"/>
      <c r="BB3" s="283"/>
      <c r="BC3" s="283"/>
      <c r="BD3" s="283"/>
      <c r="BE3" s="283"/>
      <c r="BF3" s="283"/>
    </row>
    <row r="4" spans="1:58" ht="15" customHeight="1">
      <c r="W4" s="315" t="s">
        <v>289</v>
      </c>
      <c r="X4" s="564">
        <f>'変更申請書（区外）'!W13</f>
        <v>0</v>
      </c>
      <c r="Y4" s="564"/>
      <c r="Z4" s="564"/>
      <c r="AA4" s="564"/>
      <c r="AB4" s="564"/>
      <c r="AC4" s="564"/>
      <c r="AD4" s="296"/>
      <c r="AE4" s="296"/>
      <c r="AF4" s="296"/>
      <c r="AG4" s="296"/>
      <c r="AH4" s="296"/>
      <c r="AI4" s="296"/>
      <c r="AJ4" s="296"/>
      <c r="AL4" s="283"/>
      <c r="AM4" s="283"/>
      <c r="AN4" s="283"/>
      <c r="AO4" s="283"/>
      <c r="AP4" s="283"/>
      <c r="AQ4" s="283"/>
      <c r="AR4" s="283"/>
      <c r="AS4" s="283"/>
      <c r="AT4" s="283"/>
      <c r="AU4" s="283"/>
      <c r="AV4" s="283"/>
      <c r="AW4" s="283"/>
      <c r="AX4" s="283"/>
      <c r="AY4" s="283"/>
      <c r="AZ4" s="283"/>
      <c r="BA4" s="283"/>
      <c r="BB4" s="283"/>
      <c r="BC4" s="283"/>
      <c r="BD4" s="283"/>
      <c r="BE4" s="283"/>
      <c r="BF4" s="283"/>
    </row>
    <row r="5" spans="1:58" ht="15" customHeight="1">
      <c r="V5" s="296"/>
      <c r="W5" s="296"/>
      <c r="X5" s="296"/>
      <c r="Y5" s="296"/>
      <c r="Z5" s="296"/>
      <c r="AA5" s="296"/>
      <c r="AB5" s="296"/>
      <c r="AC5" s="296"/>
      <c r="AD5" s="296"/>
      <c r="AE5" s="296"/>
      <c r="AF5" s="296"/>
      <c r="AG5" s="296"/>
      <c r="AH5" s="296"/>
      <c r="AI5" s="296"/>
      <c r="AJ5" s="296"/>
      <c r="AL5" s="283"/>
      <c r="AM5" s="283"/>
      <c r="AN5" s="283"/>
      <c r="AO5" s="283"/>
      <c r="AP5" s="283"/>
      <c r="AQ5" s="283"/>
      <c r="AR5" s="283"/>
      <c r="AS5" s="283"/>
      <c r="AT5" s="283"/>
      <c r="AU5" s="283"/>
      <c r="AV5" s="283"/>
      <c r="AW5" s="283"/>
      <c r="AX5" s="283"/>
      <c r="AY5" s="283"/>
      <c r="AZ5" s="283"/>
      <c r="BA5" s="283"/>
      <c r="BB5" s="283"/>
      <c r="BC5" s="283"/>
      <c r="BD5" s="283"/>
      <c r="BE5" s="283"/>
      <c r="BF5" s="283"/>
    </row>
    <row r="6" spans="1:58" ht="15" customHeight="1">
      <c r="AL6" s="283"/>
      <c r="AM6" s="283"/>
      <c r="AN6" s="283"/>
      <c r="AO6" s="283"/>
      <c r="AP6" s="283"/>
      <c r="AQ6" s="283"/>
      <c r="AR6" s="283"/>
      <c r="AS6" s="283"/>
      <c r="AT6" s="283"/>
      <c r="AU6" s="283"/>
      <c r="AV6" s="283"/>
      <c r="AW6" s="283"/>
      <c r="AX6" s="283"/>
      <c r="AY6" s="283"/>
      <c r="AZ6" s="283"/>
      <c r="BA6" s="283"/>
      <c r="BB6" s="283"/>
      <c r="BC6" s="283"/>
      <c r="BD6" s="283"/>
      <c r="BE6" s="283"/>
      <c r="BF6" s="283"/>
    </row>
    <row r="7" spans="1:58" ht="15" customHeight="1">
      <c r="B7" s="2" t="s">
        <v>242</v>
      </c>
      <c r="Q7" s="300"/>
      <c r="AL7" s="283"/>
      <c r="AM7" s="283"/>
      <c r="AN7" s="283"/>
      <c r="AO7" s="283"/>
      <c r="AP7" s="283"/>
      <c r="AQ7" s="283"/>
      <c r="AR7" s="283"/>
      <c r="AS7" s="283"/>
      <c r="AT7" s="283"/>
      <c r="AU7" s="283"/>
      <c r="AV7" s="283"/>
      <c r="AW7" s="283"/>
      <c r="AX7" s="283"/>
      <c r="AY7" s="283"/>
      <c r="AZ7" s="283"/>
      <c r="BA7" s="283"/>
      <c r="BB7" s="283"/>
      <c r="BC7" s="283"/>
      <c r="BD7" s="283"/>
      <c r="BE7" s="283"/>
      <c r="BF7" s="283"/>
    </row>
    <row r="8" spans="1:58" ht="15" customHeight="1">
      <c r="B8" s="2" t="s">
        <v>284</v>
      </c>
      <c r="AL8" s="283"/>
      <c r="AM8" s="283"/>
      <c r="AN8" s="283"/>
      <c r="AO8" s="283"/>
      <c r="AP8" s="283"/>
      <c r="AQ8" s="283"/>
      <c r="AR8" s="283"/>
      <c r="AS8" s="283"/>
      <c r="AT8" s="283"/>
      <c r="AU8" s="283"/>
      <c r="AV8" s="283"/>
      <c r="AW8" s="283"/>
      <c r="AX8" s="283"/>
      <c r="AY8" s="283"/>
      <c r="AZ8" s="283"/>
      <c r="BA8" s="283"/>
      <c r="BB8" s="283"/>
      <c r="BC8" s="283"/>
      <c r="BD8" s="283"/>
      <c r="BE8" s="283"/>
      <c r="BF8" s="283"/>
    </row>
    <row r="9" spans="1:58" ht="15" customHeight="1">
      <c r="C9" s="2" t="s">
        <v>243</v>
      </c>
      <c r="K9" s="569"/>
      <c r="L9" s="569"/>
      <c r="M9" s="569"/>
      <c r="N9" s="569"/>
      <c r="O9" s="569"/>
      <c r="P9" s="569"/>
      <c r="Q9" s="569"/>
      <c r="R9" s="569"/>
      <c r="S9" s="569"/>
      <c r="T9" s="569"/>
      <c r="U9" s="569"/>
      <c r="V9" s="569"/>
      <c r="W9" s="317" t="s">
        <v>6</v>
      </c>
      <c r="X9" s="316"/>
      <c r="AL9" s="283"/>
      <c r="AM9" s="283"/>
      <c r="AN9" s="283"/>
      <c r="AO9" s="283"/>
      <c r="AP9" s="283"/>
      <c r="AQ9" s="283"/>
      <c r="AR9" s="283"/>
      <c r="AS9" s="283"/>
      <c r="AT9" s="283"/>
      <c r="AU9" s="283"/>
      <c r="AV9" s="283"/>
      <c r="AW9" s="283"/>
      <c r="AX9" s="283"/>
      <c r="AY9" s="283"/>
      <c r="AZ9" s="283"/>
      <c r="BA9" s="283"/>
      <c r="BB9" s="283"/>
      <c r="BC9" s="283"/>
      <c r="BD9" s="283"/>
      <c r="BE9" s="283"/>
      <c r="BF9" s="283"/>
    </row>
    <row r="10" spans="1:58" ht="15" customHeight="1">
      <c r="K10" s="278"/>
      <c r="L10" s="278"/>
      <c r="M10" s="278"/>
      <c r="N10" s="278"/>
      <c r="O10" s="278"/>
      <c r="P10" s="278"/>
      <c r="Q10" s="278"/>
      <c r="R10" s="278"/>
      <c r="S10" s="278"/>
      <c r="T10" s="278"/>
      <c r="U10" s="278"/>
      <c r="V10" s="278"/>
      <c r="W10" s="278"/>
      <c r="X10" s="278"/>
      <c r="AL10" s="283"/>
      <c r="AM10" s="283"/>
      <c r="AN10" s="283"/>
      <c r="AO10" s="283"/>
      <c r="AP10" s="283"/>
      <c r="AQ10" s="283"/>
      <c r="AR10" s="283"/>
      <c r="AS10" s="283"/>
      <c r="AT10" s="283"/>
      <c r="AU10" s="283"/>
      <c r="AV10" s="283"/>
      <c r="AW10" s="283"/>
      <c r="AX10" s="283"/>
      <c r="AY10" s="283"/>
      <c r="AZ10" s="283"/>
      <c r="BA10" s="283"/>
      <c r="BB10" s="283"/>
      <c r="BC10" s="283"/>
      <c r="BD10" s="283"/>
      <c r="BE10" s="283"/>
      <c r="BF10" s="283"/>
    </row>
    <row r="11" spans="1:58" ht="15" customHeight="1">
      <c r="B11" s="2" t="s">
        <v>285</v>
      </c>
      <c r="H11" s="309"/>
      <c r="I11" s="309"/>
      <c r="AL11" s="231"/>
      <c r="AM11" s="231"/>
      <c r="AN11" s="231"/>
      <c r="AO11" s="231"/>
      <c r="AP11" s="231"/>
      <c r="AQ11" s="231"/>
      <c r="AR11" s="231"/>
      <c r="AS11" s="231"/>
      <c r="AT11" s="231"/>
      <c r="AU11" s="231"/>
      <c r="AV11" s="231"/>
      <c r="AW11" s="231"/>
      <c r="AX11" s="231"/>
      <c r="AY11" s="231"/>
      <c r="AZ11" s="231"/>
      <c r="BA11" s="231"/>
      <c r="BB11" s="231"/>
      <c r="BC11" s="231"/>
      <c r="BD11" s="231"/>
      <c r="BE11" s="231"/>
      <c r="BF11" s="283"/>
    </row>
    <row r="12" spans="1:58" ht="15" customHeight="1">
      <c r="C12" s="2" t="s">
        <v>244</v>
      </c>
      <c r="K12" s="570">
        <f>U23+U33</f>
        <v>0</v>
      </c>
      <c r="L12" s="570"/>
      <c r="M12" s="570"/>
      <c r="N12" s="570"/>
      <c r="O12" s="570"/>
      <c r="P12" s="570"/>
      <c r="Q12" s="570"/>
      <c r="R12" s="570"/>
      <c r="S12" s="570"/>
      <c r="T12" s="570"/>
      <c r="U12" s="570"/>
      <c r="V12" s="570"/>
      <c r="W12" s="318" t="s">
        <v>6</v>
      </c>
      <c r="X12" s="319"/>
      <c r="Y12" s="318"/>
      <c r="AL12" s="231"/>
      <c r="AM12" s="231"/>
      <c r="AN12" s="231"/>
      <c r="AO12" s="231"/>
      <c r="AP12" s="231"/>
      <c r="AQ12" s="231"/>
      <c r="AR12" s="231"/>
      <c r="AS12" s="231"/>
      <c r="AT12" s="231"/>
      <c r="AU12" s="231"/>
      <c r="AV12" s="231"/>
      <c r="AW12" s="231"/>
      <c r="AX12" s="231"/>
      <c r="AY12" s="231"/>
      <c r="AZ12" s="231"/>
      <c r="BA12" s="231"/>
      <c r="BB12" s="231"/>
      <c r="BC12" s="231"/>
      <c r="BD12" s="231"/>
      <c r="BE12" s="231"/>
      <c r="BF12" s="283"/>
    </row>
    <row r="13" spans="1:58" ht="15" customHeight="1">
      <c r="K13" s="278"/>
      <c r="L13" s="278"/>
      <c r="M13" s="278"/>
      <c r="N13" s="278"/>
      <c r="O13" s="278"/>
      <c r="P13" s="278"/>
      <c r="Q13" s="278"/>
      <c r="R13" s="278"/>
      <c r="S13" s="278"/>
      <c r="T13" s="278"/>
      <c r="U13" s="278"/>
      <c r="V13" s="278"/>
      <c r="W13" s="278"/>
      <c r="X13" s="278"/>
      <c r="AL13" s="283"/>
      <c r="AM13" s="283"/>
      <c r="AN13" s="283"/>
      <c r="AO13" s="283"/>
      <c r="AP13" s="283"/>
      <c r="AQ13" s="283"/>
      <c r="AR13" s="283"/>
      <c r="AS13" s="283"/>
      <c r="AT13" s="283"/>
      <c r="AU13" s="283"/>
      <c r="AV13" s="283"/>
      <c r="AW13" s="283"/>
      <c r="AX13" s="283"/>
      <c r="AY13" s="283"/>
      <c r="AZ13" s="283"/>
      <c r="BA13" s="283"/>
      <c r="BB13" s="283"/>
      <c r="BC13" s="283"/>
      <c r="BD13" s="283"/>
      <c r="BE13" s="283"/>
      <c r="BF13" s="283"/>
    </row>
    <row r="14" spans="1:58" s="282" customFormat="1" ht="15" customHeight="1">
      <c r="C14" s="571" t="s">
        <v>253</v>
      </c>
      <c r="D14" s="572"/>
      <c r="K14" s="278"/>
      <c r="L14" s="278"/>
      <c r="M14" s="278"/>
      <c r="N14" s="278"/>
      <c r="O14" s="278"/>
      <c r="P14" s="278"/>
      <c r="Q14" s="278"/>
      <c r="R14" s="278"/>
      <c r="S14" s="278"/>
      <c r="T14" s="278"/>
      <c r="U14" s="278"/>
      <c r="V14" s="278"/>
      <c r="W14" s="278"/>
      <c r="X14" s="278"/>
      <c r="AL14" s="283"/>
      <c r="AM14" s="283"/>
      <c r="AN14" s="283"/>
      <c r="AO14" s="283"/>
      <c r="AP14" s="283"/>
      <c r="AQ14" s="283"/>
      <c r="AR14" s="283"/>
      <c r="AS14" s="283"/>
      <c r="AT14" s="283"/>
      <c r="AU14" s="283"/>
      <c r="AV14" s="283"/>
      <c r="AW14" s="283"/>
      <c r="AX14" s="283"/>
      <c r="AY14" s="283"/>
      <c r="AZ14" s="283"/>
      <c r="BA14" s="283"/>
      <c r="BB14" s="283"/>
      <c r="BC14" s="283"/>
      <c r="BD14" s="283"/>
      <c r="BE14" s="283"/>
      <c r="BF14" s="283"/>
    </row>
    <row r="15" spans="1:58" s="305" customFormat="1" ht="15" customHeight="1">
      <c r="C15" s="358"/>
      <c r="D15" s="308" t="s">
        <v>283</v>
      </c>
      <c r="K15" s="278"/>
      <c r="L15" s="278"/>
      <c r="M15" s="278"/>
      <c r="N15" s="278"/>
      <c r="O15" s="278"/>
      <c r="P15" s="278"/>
      <c r="Q15" s="278"/>
      <c r="R15" s="278"/>
      <c r="S15" s="278"/>
      <c r="T15" s="278"/>
      <c r="U15" s="278"/>
      <c r="V15" s="278"/>
      <c r="W15" s="278"/>
      <c r="X15" s="278"/>
      <c r="AL15" s="283"/>
      <c r="AM15" s="283"/>
      <c r="AN15" s="283"/>
      <c r="AO15" s="283"/>
      <c r="AP15" s="283"/>
      <c r="AQ15" s="283"/>
      <c r="AR15" s="283"/>
      <c r="AS15" s="283"/>
      <c r="AT15" s="283"/>
      <c r="AU15" s="283"/>
      <c r="AV15" s="283"/>
      <c r="AW15" s="283"/>
      <c r="AX15" s="283"/>
      <c r="AY15" s="283"/>
      <c r="AZ15" s="283"/>
      <c r="BA15" s="283"/>
      <c r="BB15" s="283"/>
      <c r="BC15" s="283"/>
      <c r="BD15" s="283"/>
      <c r="BE15" s="283"/>
      <c r="BF15" s="283"/>
    </row>
    <row r="16" spans="1:58" ht="15" customHeight="1">
      <c r="C16" s="227" t="s">
        <v>8</v>
      </c>
      <c r="D16" s="227"/>
      <c r="E16" s="227"/>
      <c r="F16" s="227"/>
      <c r="G16" s="227"/>
      <c r="H16" s="227"/>
      <c r="I16" s="227"/>
      <c r="J16" s="261"/>
      <c r="K16" s="262"/>
      <c r="L16" s="573"/>
      <c r="M16" s="573"/>
      <c r="N16" s="298"/>
      <c r="O16" s="227"/>
      <c r="P16" s="227"/>
      <c r="Q16" s="227"/>
      <c r="R16" s="227"/>
      <c r="S16" s="227"/>
      <c r="T16" s="227"/>
      <c r="U16" s="227"/>
      <c r="V16" s="227"/>
      <c r="W16" s="227"/>
      <c r="X16" s="227"/>
      <c r="Y16" s="227"/>
      <c r="Z16" s="227"/>
      <c r="AA16" s="227"/>
      <c r="AB16" s="227"/>
    </row>
    <row r="17" spans="3:52" ht="15" customHeight="1">
      <c r="C17" s="548" t="s">
        <v>16</v>
      </c>
      <c r="D17" s="549"/>
      <c r="E17" s="549"/>
      <c r="F17" s="549"/>
      <c r="G17" s="549"/>
      <c r="H17" s="549"/>
      <c r="I17" s="550"/>
      <c r="J17" s="551" t="s">
        <v>287</v>
      </c>
      <c r="K17" s="551"/>
      <c r="L17" s="551"/>
      <c r="M17" s="551"/>
      <c r="N17" s="551"/>
      <c r="O17" s="551"/>
      <c r="P17" s="553" t="s">
        <v>238</v>
      </c>
      <c r="Q17" s="554"/>
      <c r="R17" s="551" t="s">
        <v>19</v>
      </c>
      <c r="S17" s="551"/>
      <c r="T17" s="551"/>
      <c r="U17" s="565" t="s">
        <v>288</v>
      </c>
      <c r="V17" s="565"/>
      <c r="W17" s="565"/>
      <c r="X17" s="565"/>
      <c r="Y17" s="565"/>
      <c r="Z17" s="565"/>
      <c r="AA17" s="565"/>
      <c r="AB17" s="566"/>
    </row>
    <row r="18" spans="3:52" ht="15" customHeight="1">
      <c r="C18" s="561" t="s">
        <v>23</v>
      </c>
      <c r="D18" s="562"/>
      <c r="E18" s="562"/>
      <c r="F18" s="562"/>
      <c r="G18" s="562"/>
      <c r="H18" s="562"/>
      <c r="I18" s="563"/>
      <c r="J18" s="552"/>
      <c r="K18" s="552"/>
      <c r="L18" s="552"/>
      <c r="M18" s="552"/>
      <c r="N18" s="552"/>
      <c r="O18" s="552"/>
      <c r="P18" s="555"/>
      <c r="Q18" s="525"/>
      <c r="R18" s="552"/>
      <c r="S18" s="552"/>
      <c r="T18" s="552"/>
      <c r="U18" s="567"/>
      <c r="V18" s="567"/>
      <c r="W18" s="567"/>
      <c r="X18" s="567"/>
      <c r="Y18" s="567"/>
      <c r="Z18" s="567"/>
      <c r="AA18" s="567"/>
      <c r="AB18" s="568"/>
    </row>
    <row r="19" spans="3:52" ht="15" customHeight="1">
      <c r="C19" s="571" t="s">
        <v>10</v>
      </c>
      <c r="D19" s="574"/>
      <c r="E19" s="574"/>
      <c r="F19" s="574"/>
      <c r="G19" s="574"/>
      <c r="H19" s="574"/>
      <c r="I19" s="572"/>
      <c r="J19" s="501">
        <f>IFERROR(VLOOKUP($C$15,単価表!$A$3:$G$11,4,TRUE),0)</f>
        <v>0</v>
      </c>
      <c r="K19" s="543"/>
      <c r="L19" s="543"/>
      <c r="M19" s="543"/>
      <c r="N19" s="503"/>
      <c r="O19" s="263" t="s">
        <v>6</v>
      </c>
      <c r="P19" s="385">
        <f>【別紙2】受託児童数一覧!C36</f>
        <v>0</v>
      </c>
      <c r="Q19" s="271" t="s">
        <v>1</v>
      </c>
      <c r="R19" s="504">
        <f>【別紙2】受託児童数一覧!C33</f>
        <v>0</v>
      </c>
      <c r="S19" s="505"/>
      <c r="T19" s="271" t="s">
        <v>15</v>
      </c>
      <c r="U19" s="501">
        <f>J19*R19</f>
        <v>0</v>
      </c>
      <c r="V19" s="575"/>
      <c r="W19" s="575"/>
      <c r="X19" s="575"/>
      <c r="Y19" s="575"/>
      <c r="Z19" s="575"/>
      <c r="AA19" s="575"/>
      <c r="AB19" s="263" t="s">
        <v>6</v>
      </c>
    </row>
    <row r="20" spans="3:52" ht="15" customHeight="1">
      <c r="C20" s="571" t="s">
        <v>11</v>
      </c>
      <c r="D20" s="574"/>
      <c r="E20" s="574"/>
      <c r="F20" s="574"/>
      <c r="G20" s="574"/>
      <c r="H20" s="574"/>
      <c r="I20" s="572"/>
      <c r="J20" s="501">
        <f>IFERROR(VLOOKUP($C$15,単価表!$A$3:$G$11,5,TRUE),0)</f>
        <v>0</v>
      </c>
      <c r="K20" s="543"/>
      <c r="L20" s="543"/>
      <c r="M20" s="543"/>
      <c r="N20" s="503"/>
      <c r="O20" s="263" t="s">
        <v>6</v>
      </c>
      <c r="P20" s="385">
        <f>【別紙2】受託児童数一覧!E36</f>
        <v>0</v>
      </c>
      <c r="Q20" s="271" t="s">
        <v>1</v>
      </c>
      <c r="R20" s="504">
        <f>【別紙2】受託児童数一覧!D33+【別紙2】受託児童数一覧!E33</f>
        <v>0</v>
      </c>
      <c r="S20" s="505"/>
      <c r="T20" s="263" t="s">
        <v>15</v>
      </c>
      <c r="U20" s="543">
        <f>J20*R20</f>
        <v>0</v>
      </c>
      <c r="V20" s="575"/>
      <c r="W20" s="575"/>
      <c r="X20" s="575"/>
      <c r="Y20" s="575"/>
      <c r="Z20" s="575"/>
      <c r="AA20" s="575"/>
      <c r="AB20" s="263" t="s">
        <v>6</v>
      </c>
    </row>
    <row r="21" spans="3:52" ht="15" customHeight="1">
      <c r="C21" s="571" t="s">
        <v>12</v>
      </c>
      <c r="D21" s="574"/>
      <c r="E21" s="574"/>
      <c r="F21" s="574"/>
      <c r="G21" s="574"/>
      <c r="H21" s="574"/>
      <c r="I21" s="572"/>
      <c r="J21" s="501">
        <f>IFERROR(VLOOKUP($C$15,単価表!$A$3:$G$11,6,TRUE),0)</f>
        <v>0</v>
      </c>
      <c r="K21" s="543"/>
      <c r="L21" s="543"/>
      <c r="M21" s="543"/>
      <c r="N21" s="503"/>
      <c r="O21" s="263" t="s">
        <v>6</v>
      </c>
      <c r="P21" s="385">
        <f>【別紙2】受託児童数一覧!F36</f>
        <v>0</v>
      </c>
      <c r="Q21" s="271" t="s">
        <v>1</v>
      </c>
      <c r="R21" s="504">
        <f>【別紙2】受託児童数一覧!F33</f>
        <v>0</v>
      </c>
      <c r="S21" s="505"/>
      <c r="T21" s="263" t="s">
        <v>15</v>
      </c>
      <c r="U21" s="543">
        <f>J21*R21</f>
        <v>0</v>
      </c>
      <c r="V21" s="575"/>
      <c r="W21" s="575"/>
      <c r="X21" s="575"/>
      <c r="Y21" s="575"/>
      <c r="Z21" s="575"/>
      <c r="AA21" s="575"/>
      <c r="AB21" s="263" t="s">
        <v>6</v>
      </c>
    </row>
    <row r="22" spans="3:52" ht="15" customHeight="1" thickBot="1">
      <c r="C22" s="571" t="s">
        <v>13</v>
      </c>
      <c r="D22" s="574"/>
      <c r="E22" s="574"/>
      <c r="F22" s="574"/>
      <c r="G22" s="574"/>
      <c r="H22" s="574"/>
      <c r="I22" s="572"/>
      <c r="J22" s="501">
        <f>IFERROR(VLOOKUP($C$15,単価表!$A$3:$G$11,7,TRUE),0)</f>
        <v>0</v>
      </c>
      <c r="K22" s="543"/>
      <c r="L22" s="543"/>
      <c r="M22" s="543"/>
      <c r="N22" s="503"/>
      <c r="O22" s="275" t="s">
        <v>6</v>
      </c>
      <c r="P22" s="385">
        <f>【別紙2】受託児童数一覧!H36</f>
        <v>0</v>
      </c>
      <c r="Q22" s="276" t="s">
        <v>1</v>
      </c>
      <c r="R22" s="504">
        <f>【別紙2】受託児童数一覧!G33+【別紙2】受託児童数一覧!H33</f>
        <v>0</v>
      </c>
      <c r="S22" s="505"/>
      <c r="T22" s="263" t="s">
        <v>15</v>
      </c>
      <c r="U22" s="527">
        <f>J22*R22</f>
        <v>0</v>
      </c>
      <c r="V22" s="576"/>
      <c r="W22" s="576"/>
      <c r="X22" s="576"/>
      <c r="Y22" s="576"/>
      <c r="Z22" s="576"/>
      <c r="AA22" s="576"/>
      <c r="AB22" s="221" t="s">
        <v>6</v>
      </c>
    </row>
    <row r="23" spans="3:52" ht="15" customHeight="1" thickBot="1">
      <c r="C23" s="269"/>
      <c r="D23" s="269"/>
      <c r="E23" s="269"/>
      <c r="F23" s="269"/>
      <c r="G23" s="269"/>
      <c r="H23" s="269"/>
      <c r="I23" s="269"/>
      <c r="J23" s="265"/>
      <c r="K23" s="265"/>
      <c r="L23" s="265"/>
      <c r="M23" s="265"/>
      <c r="N23" s="265"/>
      <c r="O23" s="266"/>
      <c r="P23" s="266"/>
      <c r="Q23" s="266"/>
      <c r="T23" s="267" t="s">
        <v>236</v>
      </c>
      <c r="U23" s="546">
        <f>SUM(U19:AA22)</f>
        <v>0</v>
      </c>
      <c r="V23" s="547"/>
      <c r="W23" s="547"/>
      <c r="X23" s="547"/>
      <c r="Y23" s="547"/>
      <c r="Z23" s="547"/>
      <c r="AA23" s="547"/>
      <c r="AB23" s="268" t="s">
        <v>6</v>
      </c>
    </row>
    <row r="24" spans="3:52" ht="15" customHeight="1">
      <c r="C24" s="2" t="s">
        <v>21</v>
      </c>
    </row>
    <row r="25" spans="3:52" ht="15" customHeight="1">
      <c r="C25" s="548" t="s">
        <v>16</v>
      </c>
      <c r="D25" s="549"/>
      <c r="E25" s="549"/>
      <c r="F25" s="549"/>
      <c r="G25" s="549"/>
      <c r="H25" s="549"/>
      <c r="I25" s="550"/>
      <c r="J25" s="551" t="s">
        <v>287</v>
      </c>
      <c r="K25" s="551"/>
      <c r="L25" s="551"/>
      <c r="M25" s="551"/>
      <c r="N25" s="551"/>
      <c r="O25" s="551"/>
      <c r="P25" s="553" t="s">
        <v>238</v>
      </c>
      <c r="Q25" s="554"/>
      <c r="R25" s="551" t="s">
        <v>19</v>
      </c>
      <c r="S25" s="551"/>
      <c r="T25" s="551"/>
      <c r="U25" s="553" t="s">
        <v>18</v>
      </c>
      <c r="V25" s="556"/>
      <c r="W25" s="556"/>
      <c r="X25" s="556"/>
      <c r="Y25" s="556"/>
      <c r="Z25" s="556"/>
      <c r="AA25" s="556"/>
      <c r="AB25" s="557"/>
    </row>
    <row r="26" spans="3:52" ht="15" customHeight="1">
      <c r="C26" s="561" t="s">
        <v>23</v>
      </c>
      <c r="D26" s="562"/>
      <c r="E26" s="562"/>
      <c r="F26" s="562"/>
      <c r="G26" s="562"/>
      <c r="H26" s="562"/>
      <c r="I26" s="563"/>
      <c r="J26" s="552"/>
      <c r="K26" s="552"/>
      <c r="L26" s="552"/>
      <c r="M26" s="552"/>
      <c r="N26" s="552"/>
      <c r="O26" s="552"/>
      <c r="P26" s="555"/>
      <c r="Q26" s="525"/>
      <c r="R26" s="552"/>
      <c r="S26" s="552"/>
      <c r="T26" s="552"/>
      <c r="U26" s="558"/>
      <c r="V26" s="559"/>
      <c r="W26" s="559"/>
      <c r="X26" s="559"/>
      <c r="Y26" s="559"/>
      <c r="Z26" s="559"/>
      <c r="AA26" s="559"/>
      <c r="AB26" s="560"/>
    </row>
    <row r="27" spans="3:52" ht="15" customHeight="1">
      <c r="C27" s="515" t="s">
        <v>101</v>
      </c>
      <c r="D27" s="516"/>
      <c r="E27" s="516"/>
      <c r="F27" s="516"/>
      <c r="G27" s="516"/>
      <c r="H27" s="516"/>
      <c r="I27" s="516"/>
      <c r="J27" s="501">
        <f>単価表!D38</f>
        <v>110</v>
      </c>
      <c r="K27" s="543"/>
      <c r="L27" s="543"/>
      <c r="M27" s="543"/>
      <c r="N27" s="503"/>
      <c r="O27" s="263" t="s">
        <v>6</v>
      </c>
      <c r="P27" s="385">
        <f>【別紙2】受託児童数一覧!I36</f>
        <v>0</v>
      </c>
      <c r="Q27" s="271" t="s">
        <v>1</v>
      </c>
      <c r="R27" s="544">
        <f>SUM(R19:S22)</f>
        <v>0</v>
      </c>
      <c r="S27" s="545"/>
      <c r="T27" s="263" t="s">
        <v>15</v>
      </c>
      <c r="U27" s="540">
        <f>J27*R27</f>
        <v>0</v>
      </c>
      <c r="V27" s="541"/>
      <c r="W27" s="541"/>
      <c r="X27" s="541"/>
      <c r="Y27" s="541"/>
      <c r="Z27" s="541"/>
      <c r="AA27" s="541"/>
      <c r="AB27" s="263" t="s">
        <v>5</v>
      </c>
    </row>
    <row r="28" spans="3:52" ht="15" customHeight="1">
      <c r="C28" s="519" t="s">
        <v>45</v>
      </c>
      <c r="D28" s="542"/>
      <c r="E28" s="542"/>
      <c r="F28" s="542"/>
      <c r="G28" s="542"/>
      <c r="H28" s="542"/>
      <c r="I28" s="542"/>
      <c r="J28" s="501">
        <f>単価表!D39</f>
        <v>4150</v>
      </c>
      <c r="K28" s="543"/>
      <c r="L28" s="543"/>
      <c r="M28" s="543"/>
      <c r="N28" s="503"/>
      <c r="O28" s="263" t="s">
        <v>6</v>
      </c>
      <c r="P28" s="385">
        <f>【別紙2】受託児童数一覧!F36</f>
        <v>0</v>
      </c>
      <c r="Q28" s="271" t="s">
        <v>1</v>
      </c>
      <c r="R28" s="504">
        <f>【別紙2】受託児童数一覧!F33</f>
        <v>0</v>
      </c>
      <c r="S28" s="505"/>
      <c r="T28" s="263" t="s">
        <v>15</v>
      </c>
      <c r="U28" s="499">
        <f>J28*R28</f>
        <v>0</v>
      </c>
      <c r="V28" s="500"/>
      <c r="W28" s="500"/>
      <c r="X28" s="500"/>
      <c r="Y28" s="500"/>
      <c r="Z28" s="500"/>
      <c r="AA28" s="500"/>
      <c r="AB28" s="263" t="s">
        <v>6</v>
      </c>
    </row>
    <row r="29" spans="3:52" ht="15" customHeight="1">
      <c r="C29" s="519" t="s">
        <v>239</v>
      </c>
      <c r="D29" s="520"/>
      <c r="E29" s="520"/>
      <c r="F29" s="520"/>
      <c r="G29" s="520"/>
      <c r="H29" s="520"/>
      <c r="I29" s="521"/>
      <c r="J29" s="501">
        <f>単価表!D40</f>
        <v>1660</v>
      </c>
      <c r="K29" s="503"/>
      <c r="L29" s="503"/>
      <c r="M29" s="503"/>
      <c r="N29" s="503"/>
      <c r="O29" s="263" t="s">
        <v>6</v>
      </c>
      <c r="P29" s="438">
        <f>AZ30</f>
        <v>0</v>
      </c>
      <c r="Q29" s="439" t="s">
        <v>1</v>
      </c>
      <c r="R29" s="504">
        <f>AY30</f>
        <v>0</v>
      </c>
      <c r="S29" s="505"/>
      <c r="T29" s="221" t="s">
        <v>15</v>
      </c>
      <c r="U29" s="499">
        <f>J29*R29</f>
        <v>0</v>
      </c>
      <c r="V29" s="500"/>
      <c r="W29" s="500"/>
      <c r="X29" s="500"/>
      <c r="Y29" s="500"/>
      <c r="Z29" s="500"/>
      <c r="AA29" s="500"/>
      <c r="AB29" s="263" t="s">
        <v>6</v>
      </c>
      <c r="AH29" s="377"/>
      <c r="AL29" s="423"/>
      <c r="AM29" s="416" t="s">
        <v>314</v>
      </c>
      <c r="AN29" s="418" t="s">
        <v>315</v>
      </c>
      <c r="AO29" s="416" t="s">
        <v>316</v>
      </c>
      <c r="AP29" s="418" t="s">
        <v>317</v>
      </c>
      <c r="AQ29" s="416" t="s">
        <v>318</v>
      </c>
      <c r="AR29" s="418" t="s">
        <v>319</v>
      </c>
      <c r="AS29" s="416" t="s">
        <v>320</v>
      </c>
      <c r="AT29" s="418" t="s">
        <v>321</v>
      </c>
      <c r="AU29" s="416" t="s">
        <v>322</v>
      </c>
      <c r="AV29" s="418" t="s">
        <v>323</v>
      </c>
      <c r="AW29" s="416" t="s">
        <v>324</v>
      </c>
      <c r="AX29" s="418" t="s">
        <v>325</v>
      </c>
      <c r="AY29" s="416" t="s">
        <v>60</v>
      </c>
    </row>
    <row r="30" spans="3:52" ht="15" customHeight="1">
      <c r="C30" s="515" t="s">
        <v>34</v>
      </c>
      <c r="D30" s="516"/>
      <c r="E30" s="516"/>
      <c r="F30" s="516"/>
      <c r="G30" s="516"/>
      <c r="H30" s="517"/>
      <c r="I30" s="518"/>
      <c r="J30" s="526">
        <f>IF(AH30=1,IFERROR(VLOOKUP(C15,単価表!$A$15:$D$23,4,1),0),IF(AH31=2,IFERROR(VLOOKUP(C15,単価表!$A$27:$D$35,4,1),0),))</f>
        <v>0</v>
      </c>
      <c r="K30" s="527"/>
      <c r="L30" s="527"/>
      <c r="M30" s="527"/>
      <c r="N30" s="528"/>
      <c r="O30" s="513" t="s">
        <v>6</v>
      </c>
      <c r="P30" s="523">
        <f>IFERROR(IF(AI31&gt;0,【別紙2】受託児童数一覧!I36,0),0)</f>
        <v>0</v>
      </c>
      <c r="Q30" s="513" t="s">
        <v>1</v>
      </c>
      <c r="R30" s="532">
        <f>IF(J30&gt;0,SUM(R19:S22),0)</f>
        <v>0</v>
      </c>
      <c r="S30" s="533"/>
      <c r="T30" s="513" t="s">
        <v>15</v>
      </c>
      <c r="U30" s="536">
        <f>J30*R30</f>
        <v>0</v>
      </c>
      <c r="V30" s="537"/>
      <c r="W30" s="537"/>
      <c r="X30" s="537"/>
      <c r="Y30" s="537"/>
      <c r="Z30" s="537"/>
      <c r="AA30" s="537"/>
      <c r="AB30" s="513" t="s">
        <v>6</v>
      </c>
      <c r="AH30" s="378">
        <f>IF(H30="○",1,)</f>
        <v>0</v>
      </c>
      <c r="AL30" s="424" t="s">
        <v>333</v>
      </c>
      <c r="AM30" s="417">
        <f>IF(AM31="○",0,SUM(【別紙2】受託児童数一覧!G9:H10))</f>
        <v>0</v>
      </c>
      <c r="AN30" s="419">
        <f>IF(AN31="○",0,SUM(【別紙2】受託児童数一覧!G11:H12))</f>
        <v>0</v>
      </c>
      <c r="AO30" s="417">
        <f>IF(AO31="○",0,SUM(【別紙2】受託児童数一覧!G13:H14))</f>
        <v>0</v>
      </c>
      <c r="AP30" s="419">
        <f>IF(AP31="○",0,SUM(【別紙2】受託児童数一覧!G15:H16))</f>
        <v>0</v>
      </c>
      <c r="AQ30" s="417">
        <f>IF(AQ31="○",0,SUM(【別紙2】受託児童数一覧!G17:H18))</f>
        <v>0</v>
      </c>
      <c r="AR30" s="419">
        <f>IF(AR31="○",0,SUM(【別紙2】受託児童数一覧!G19:H20))</f>
        <v>0</v>
      </c>
      <c r="AS30" s="417">
        <f>IF(AS31="○",0,SUM(【別紙2】受託児童数一覧!G21:H22))</f>
        <v>0</v>
      </c>
      <c r="AT30" s="419">
        <f>IF(AT31="○",0,SUM(【別紙2】受託児童数一覧!G23:H24))</f>
        <v>0</v>
      </c>
      <c r="AU30" s="417">
        <f>IF(AU31="○",0,SUM(【別紙2】受託児童数一覧!G25:H26))</f>
        <v>0</v>
      </c>
      <c r="AV30" s="419">
        <f>IF(AV31="○",0,SUM(【別紙2】受託児童数一覧!G27:H28))</f>
        <v>0</v>
      </c>
      <c r="AW30" s="417">
        <f>IF(AW31="○",0,SUM(【別紙2】受託児童数一覧!G29:H30))</f>
        <v>0</v>
      </c>
      <c r="AX30" s="419">
        <f>IF(AX31="○",0,SUM(【別紙2】受託児童数一覧!G31:H32))</f>
        <v>0</v>
      </c>
      <c r="AY30" s="417">
        <f>SUM(AM30:AX30)</f>
        <v>0</v>
      </c>
      <c r="AZ30" s="425">
        <f>COUNTIF(AM30:AX30,"&gt;0")</f>
        <v>0</v>
      </c>
    </row>
    <row r="31" spans="3:52" ht="15" customHeight="1">
      <c r="C31" s="515" t="s">
        <v>35</v>
      </c>
      <c r="D31" s="516"/>
      <c r="E31" s="516"/>
      <c r="F31" s="516"/>
      <c r="G31" s="516"/>
      <c r="H31" s="517"/>
      <c r="I31" s="518"/>
      <c r="J31" s="529"/>
      <c r="K31" s="530"/>
      <c r="L31" s="530"/>
      <c r="M31" s="530"/>
      <c r="N31" s="531"/>
      <c r="O31" s="522"/>
      <c r="P31" s="524"/>
      <c r="Q31" s="525"/>
      <c r="R31" s="534"/>
      <c r="S31" s="535"/>
      <c r="T31" s="522"/>
      <c r="U31" s="538"/>
      <c r="V31" s="539"/>
      <c r="W31" s="539"/>
      <c r="X31" s="539"/>
      <c r="Y31" s="539"/>
      <c r="Z31" s="539"/>
      <c r="AA31" s="539"/>
      <c r="AB31" s="514"/>
      <c r="AH31" s="378">
        <f>IF(H31="○",2,)</f>
        <v>0</v>
      </c>
      <c r="AI31" s="270">
        <f>SUM(AH30:AH31)</f>
        <v>0</v>
      </c>
      <c r="AL31" s="424" t="s">
        <v>334</v>
      </c>
      <c r="AM31" s="421">
        <f>【別紙5】チーム保育推進加算!E40</f>
        <v>0</v>
      </c>
      <c r="AN31" s="422">
        <f>【別紙5】チーム保育推進加算!F40</f>
        <v>0</v>
      </c>
      <c r="AO31" s="421">
        <f>【別紙5】チーム保育推進加算!G40</f>
        <v>0</v>
      </c>
      <c r="AP31" s="422">
        <f>【別紙5】チーム保育推進加算!H40</f>
        <v>0</v>
      </c>
      <c r="AQ31" s="421">
        <f>【別紙5】チーム保育推進加算!I40</f>
        <v>0</v>
      </c>
      <c r="AR31" s="422">
        <f>【別紙5】チーム保育推進加算!J40</f>
        <v>0</v>
      </c>
      <c r="AS31" s="421">
        <f>【別紙5】チーム保育推進加算!K40</f>
        <v>0</v>
      </c>
      <c r="AT31" s="422">
        <f>【別紙5】チーム保育推進加算!L40</f>
        <v>0</v>
      </c>
      <c r="AU31" s="421">
        <f>【別紙5】チーム保育推進加算!M40</f>
        <v>0</v>
      </c>
      <c r="AV31" s="422">
        <f>【別紙5】チーム保育推進加算!N40</f>
        <v>0</v>
      </c>
      <c r="AW31" s="421">
        <f>【別紙5】チーム保育推進加算!O40</f>
        <v>0</v>
      </c>
      <c r="AX31" s="420">
        <f>【別紙5】チーム保育推進加算!P40</f>
        <v>0</v>
      </c>
      <c r="AY31" s="415">
        <f>COUNTIF(AM31:AX31,"○")</f>
        <v>0</v>
      </c>
    </row>
    <row r="32" spans="3:52" ht="15" customHeight="1" thickBot="1">
      <c r="C32" s="506" t="s">
        <v>178</v>
      </c>
      <c r="D32" s="507"/>
      <c r="E32" s="507"/>
      <c r="F32" s="507"/>
      <c r="G32" s="508"/>
      <c r="H32" s="509"/>
      <c r="I32" s="510"/>
      <c r="J32" s="501">
        <f>IFERROR(VLOOKUP($C$15,単価表!$A$61:$D$69,4,TRUE),0)</f>
        <v>0</v>
      </c>
      <c r="K32" s="502"/>
      <c r="L32" s="502"/>
      <c r="M32" s="502"/>
      <c r="N32" s="503"/>
      <c r="O32" s="263" t="s">
        <v>6</v>
      </c>
      <c r="P32" s="440">
        <f>IF(H32="○",AY31,0)</f>
        <v>0</v>
      </c>
      <c r="Q32" s="441" t="s">
        <v>1</v>
      </c>
      <c r="R32" s="504">
        <f>IF(H32="○",【別紙5】チーム保育推進加算!F36,0)</f>
        <v>0</v>
      </c>
      <c r="S32" s="505"/>
      <c r="T32" s="271" t="s">
        <v>15</v>
      </c>
      <c r="U32" s="499">
        <f>J32*R32</f>
        <v>0</v>
      </c>
      <c r="V32" s="500"/>
      <c r="W32" s="500"/>
      <c r="X32" s="500"/>
      <c r="Y32" s="500"/>
      <c r="Z32" s="500"/>
      <c r="AA32" s="500"/>
      <c r="AB32" s="277" t="s">
        <v>6</v>
      </c>
      <c r="AH32" s="379"/>
    </row>
    <row r="33" spans="3:28" ht="15" customHeight="1" thickBot="1">
      <c r="C33" s="279"/>
      <c r="D33" s="279"/>
      <c r="E33" s="279"/>
      <c r="F33" s="279"/>
      <c r="G33" s="279"/>
      <c r="H33" s="279"/>
      <c r="I33" s="279"/>
      <c r="J33" s="227"/>
      <c r="K33" s="227"/>
      <c r="L33" s="227"/>
      <c r="M33" s="227"/>
      <c r="N33" s="227"/>
      <c r="O33" s="227"/>
      <c r="P33" s="227"/>
      <c r="Q33" s="227"/>
      <c r="R33" s="280"/>
      <c r="S33" s="280"/>
      <c r="T33" s="281" t="s">
        <v>237</v>
      </c>
      <c r="U33" s="511">
        <f>SUM(U27:AA32)</f>
        <v>0</v>
      </c>
      <c r="V33" s="512"/>
      <c r="W33" s="512"/>
      <c r="X33" s="512"/>
      <c r="Y33" s="512"/>
      <c r="Z33" s="512"/>
      <c r="AA33" s="512"/>
      <c r="AB33" s="268" t="s">
        <v>6</v>
      </c>
    </row>
  </sheetData>
  <sheetProtection sheet="1" autoFilter="0"/>
  <protectedRanges>
    <protectedRange sqref="H30:H31" name="範囲1_2_1"/>
    <protectedRange sqref="L16" name="範囲1_1_1"/>
    <protectedRange sqref="H33" name="範囲1_3_1"/>
    <protectedRange sqref="H32" name="範囲1_3_1_1"/>
  </protectedRanges>
  <mergeCells count="64">
    <mergeCell ref="C21:I21"/>
    <mergeCell ref="U21:AA21"/>
    <mergeCell ref="C22:I22"/>
    <mergeCell ref="U22:AA22"/>
    <mergeCell ref="C19:I19"/>
    <mergeCell ref="J21:N21"/>
    <mergeCell ref="J22:N22"/>
    <mergeCell ref="R19:S19"/>
    <mergeCell ref="R20:S20"/>
    <mergeCell ref="R21:S21"/>
    <mergeCell ref="R22:S22"/>
    <mergeCell ref="U19:AA19"/>
    <mergeCell ref="C20:I20"/>
    <mergeCell ref="U20:AA20"/>
    <mergeCell ref="J19:N19"/>
    <mergeCell ref="J20:N20"/>
    <mergeCell ref="X4:AC4"/>
    <mergeCell ref="U17:AB18"/>
    <mergeCell ref="C18:I18"/>
    <mergeCell ref="K9:V9"/>
    <mergeCell ref="K12:V12"/>
    <mergeCell ref="C14:D14"/>
    <mergeCell ref="L16:M16"/>
    <mergeCell ref="C17:I17"/>
    <mergeCell ref="J17:O18"/>
    <mergeCell ref="P17:Q18"/>
    <mergeCell ref="R17:T18"/>
    <mergeCell ref="U23:AA23"/>
    <mergeCell ref="C25:I25"/>
    <mergeCell ref="J25:O26"/>
    <mergeCell ref="P25:Q26"/>
    <mergeCell ref="R25:T26"/>
    <mergeCell ref="U25:AB26"/>
    <mergeCell ref="C26:I26"/>
    <mergeCell ref="U30:AA31"/>
    <mergeCell ref="C27:I27"/>
    <mergeCell ref="U27:AA27"/>
    <mergeCell ref="C28:I28"/>
    <mergeCell ref="U28:AA28"/>
    <mergeCell ref="J27:N27"/>
    <mergeCell ref="J28:N28"/>
    <mergeCell ref="R27:S27"/>
    <mergeCell ref="R28:S28"/>
    <mergeCell ref="U33:AA33"/>
    <mergeCell ref="AB30:AB31"/>
    <mergeCell ref="C31:G31"/>
    <mergeCell ref="H31:I31"/>
    <mergeCell ref="C29:I29"/>
    <mergeCell ref="U29:AA29"/>
    <mergeCell ref="C30:G30"/>
    <mergeCell ref="H30:I30"/>
    <mergeCell ref="O30:O31"/>
    <mergeCell ref="P30:P31"/>
    <mergeCell ref="Q30:Q31"/>
    <mergeCell ref="J29:N29"/>
    <mergeCell ref="J30:N31"/>
    <mergeCell ref="R29:S29"/>
    <mergeCell ref="R30:S31"/>
    <mergeCell ref="T30:T31"/>
    <mergeCell ref="U32:AA32"/>
    <mergeCell ref="J32:N32"/>
    <mergeCell ref="R32:S32"/>
    <mergeCell ref="C32:G32"/>
    <mergeCell ref="H32:I32"/>
  </mergeCells>
  <phoneticPr fontId="5"/>
  <conditionalFormatting sqref="T33:U33">
    <cfRule type="expression" dxfId="4" priority="1">
      <formula>#REF!=FALSE</formula>
    </cfRule>
  </conditionalFormatting>
  <dataValidations count="3">
    <dataValidation type="list" allowBlank="1" showInputMessage="1" showErrorMessage="1" sqref="H32:I32" xr:uid="{71655A22-518E-4625-8022-CD8FE7EE4BDD}">
      <formula1>"○"</formula1>
    </dataValidation>
    <dataValidation type="list" allowBlank="1" showInputMessage="1" showErrorMessage="1" sqref="H30:I30" xr:uid="{A35A6551-085A-4600-9B97-9263D2C72B4F}">
      <formula1>"   ,○"</formula1>
    </dataValidation>
    <dataValidation type="list" allowBlank="1" showInputMessage="1" showErrorMessage="1" sqref="H31:I31" xr:uid="{D95FBB55-5E1D-4E8B-B0C7-306A859E7A95}">
      <formula1>" ,○"</formula1>
    </dataValidation>
  </dataValidations>
  <pageMargins left="0.39370078740157483" right="0.39370078740157483" top="0.41" bottom="0.3" header="0.67" footer="0.28999999999999998"/>
  <pageSetup paperSize="9" scale="82" orientation="portrait" blackAndWhite="1" r:id="rId1"/>
  <headerFooter alignWithMargins="0"/>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70C0"/>
  </sheetPr>
  <dimension ref="A1:BB89"/>
  <sheetViews>
    <sheetView showGridLines="0" view="pageBreakPreview" zoomScale="85" zoomScaleNormal="100" zoomScaleSheetLayoutView="85" workbookViewId="0">
      <selection activeCell="D66" sqref="D66:J66"/>
    </sheetView>
  </sheetViews>
  <sheetFormatPr defaultColWidth="9" defaultRowHeight="13"/>
  <cols>
    <col min="1" max="35" width="3.6328125" style="23" customWidth="1"/>
    <col min="36" max="36" width="3.6328125" style="18" customWidth="1"/>
    <col min="37" max="39" width="2.1796875" style="18" customWidth="1"/>
    <col min="40" max="40" width="3" style="18" customWidth="1"/>
    <col min="41" max="41" width="8.36328125" style="18" bestFit="1" customWidth="1"/>
    <col min="42" max="46" width="3" style="18" customWidth="1"/>
    <col min="47" max="47" width="2.36328125" style="18" customWidth="1"/>
    <col min="48" max="52" width="3" style="18" customWidth="1"/>
    <col min="53" max="75" width="3" style="23" customWidth="1"/>
    <col min="76" max="16384" width="9" style="23"/>
  </cols>
  <sheetData>
    <row r="1" spans="1:42" ht="15" customHeight="1">
      <c r="A1" s="726" t="s">
        <v>28</v>
      </c>
      <c r="B1" s="726"/>
      <c r="C1" s="726"/>
      <c r="D1" s="726"/>
      <c r="E1" s="726"/>
      <c r="F1" s="726"/>
      <c r="G1" s="726"/>
      <c r="H1" s="726"/>
      <c r="I1" s="726"/>
      <c r="J1" s="726"/>
      <c r="K1" s="726"/>
      <c r="L1" s="726"/>
      <c r="M1" s="726"/>
      <c r="N1" s="726"/>
      <c r="O1" s="726"/>
      <c r="P1" s="726"/>
      <c r="Q1" s="726"/>
      <c r="R1" s="726"/>
      <c r="S1" s="726"/>
      <c r="T1" s="726"/>
      <c r="U1" s="726"/>
      <c r="V1" s="726"/>
      <c r="W1" s="726"/>
      <c r="X1" s="726"/>
      <c r="Y1" s="726"/>
      <c r="Z1" s="726"/>
      <c r="AA1" s="726"/>
      <c r="AB1" s="726"/>
      <c r="AC1" s="726"/>
      <c r="AD1" s="726"/>
      <c r="AE1" s="726"/>
      <c r="AF1" s="726"/>
      <c r="AG1" s="726"/>
      <c r="AH1" s="726"/>
      <c r="AI1" s="726"/>
      <c r="AJ1" s="16"/>
      <c r="AK1" s="16"/>
      <c r="AL1" s="16"/>
      <c r="AM1" s="17"/>
    </row>
    <row r="2" spans="1:42" ht="15" customHeight="1">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7"/>
      <c r="AK2" s="17"/>
      <c r="AL2" s="17"/>
      <c r="AM2" s="17"/>
    </row>
    <row r="3" spans="1:42" ht="15" customHeight="1">
      <c r="A3" s="1"/>
      <c r="B3" s="1"/>
      <c r="C3" s="1"/>
      <c r="D3" s="1"/>
      <c r="E3" s="1"/>
      <c r="F3" s="1"/>
      <c r="G3" s="1"/>
      <c r="H3" s="1"/>
      <c r="I3" s="1"/>
      <c r="J3" s="1"/>
      <c r="K3" s="1"/>
      <c r="L3" s="1"/>
      <c r="M3" s="1"/>
      <c r="N3" s="1"/>
      <c r="O3" s="1"/>
      <c r="P3" s="1"/>
      <c r="Q3" s="1"/>
      <c r="R3" s="1"/>
      <c r="S3" s="1"/>
      <c r="T3" s="1"/>
      <c r="U3" s="1"/>
      <c r="V3" s="1"/>
      <c r="W3" s="1"/>
      <c r="X3" s="736"/>
      <c r="Y3" s="736"/>
      <c r="Z3" s="736"/>
      <c r="AA3" s="736"/>
      <c r="AB3" s="736"/>
      <c r="AC3" s="164" t="s">
        <v>0</v>
      </c>
      <c r="AD3" s="736"/>
      <c r="AE3" s="737"/>
      <c r="AF3" s="164" t="s">
        <v>1</v>
      </c>
      <c r="AG3" s="736"/>
      <c r="AH3" s="737"/>
      <c r="AI3" s="164" t="s">
        <v>2</v>
      </c>
      <c r="AK3" s="17"/>
      <c r="AL3" s="17"/>
      <c r="AM3" s="17"/>
    </row>
    <row r="4" spans="1:42" ht="15" customHeight="1">
      <c r="A4" s="734" t="s">
        <v>26</v>
      </c>
      <c r="B4" s="734"/>
      <c r="C4" s="734"/>
      <c r="D4" s="734"/>
      <c r="E4" s="734"/>
      <c r="F4" s="734"/>
      <c r="G4" s="734"/>
      <c r="H4" s="734"/>
      <c r="I4" s="734"/>
      <c r="J4" s="734"/>
      <c r="K4" s="734"/>
      <c r="L4" s="734"/>
      <c r="M4" s="734"/>
      <c r="N4" s="734"/>
      <c r="O4" s="734"/>
      <c r="P4" s="734"/>
      <c r="Q4" s="734"/>
      <c r="R4" s="734"/>
      <c r="S4" s="734"/>
      <c r="T4" s="734"/>
      <c r="U4" s="734"/>
      <c r="V4" s="734"/>
      <c r="W4" s="734"/>
      <c r="X4" s="734"/>
      <c r="Y4" s="734"/>
      <c r="Z4" s="734"/>
      <c r="AA4" s="734"/>
      <c r="AB4" s="734"/>
      <c r="AC4" s="734"/>
      <c r="AD4" s="734"/>
      <c r="AE4" s="734"/>
      <c r="AF4" s="734"/>
      <c r="AG4" s="734"/>
      <c r="AH4" s="734"/>
      <c r="AI4" s="734"/>
      <c r="AJ4" s="19"/>
      <c r="AK4" s="19"/>
      <c r="AL4" s="19"/>
      <c r="AM4" s="19"/>
    </row>
    <row r="5" spans="1:42" ht="15" customHeight="1">
      <c r="A5" s="734"/>
      <c r="B5" s="734"/>
      <c r="C5" s="734"/>
      <c r="D5" s="734"/>
      <c r="E5" s="734"/>
      <c r="F5" s="734"/>
      <c r="G5" s="734"/>
      <c r="H5" s="734"/>
      <c r="I5" s="734"/>
      <c r="J5" s="734"/>
      <c r="K5" s="734"/>
      <c r="L5" s="734"/>
      <c r="M5" s="734"/>
      <c r="N5" s="734"/>
      <c r="O5" s="734"/>
      <c r="P5" s="734"/>
      <c r="Q5" s="734"/>
      <c r="R5" s="734"/>
      <c r="S5" s="734"/>
      <c r="T5" s="734"/>
      <c r="U5" s="734"/>
      <c r="V5" s="734"/>
      <c r="W5" s="734"/>
      <c r="X5" s="734"/>
      <c r="Y5" s="734"/>
      <c r="Z5" s="734"/>
      <c r="AA5" s="734"/>
      <c r="AB5" s="734"/>
      <c r="AC5" s="734"/>
      <c r="AD5" s="734"/>
      <c r="AE5" s="734"/>
      <c r="AF5" s="734"/>
      <c r="AG5" s="734"/>
      <c r="AH5" s="734"/>
      <c r="AI5" s="734"/>
      <c r="AJ5" s="19"/>
      <c r="AK5" s="19"/>
      <c r="AL5" s="19"/>
      <c r="AM5" s="19"/>
    </row>
    <row r="6" spans="1:42" ht="15" customHeight="1">
      <c r="A6" s="1"/>
      <c r="B6" s="1"/>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7"/>
      <c r="AK6" s="17"/>
      <c r="AL6" s="17"/>
      <c r="AM6" s="17"/>
    </row>
    <row r="7" spans="1:42" ht="15" customHeight="1">
      <c r="A7" s="1"/>
      <c r="B7" s="1"/>
      <c r="C7" s="726" t="s">
        <v>3</v>
      </c>
      <c r="D7" s="726"/>
      <c r="E7" s="726"/>
      <c r="F7" s="726"/>
      <c r="G7" s="726"/>
      <c r="H7" s="726"/>
      <c r="I7" s="726"/>
      <c r="J7" s="726"/>
      <c r="K7" s="726"/>
      <c r="L7" s="726"/>
      <c r="M7" s="1"/>
      <c r="N7" s="1"/>
      <c r="O7" s="1"/>
      <c r="P7" s="1"/>
      <c r="Q7" s="1"/>
      <c r="R7" s="1"/>
      <c r="S7" s="1"/>
      <c r="T7" s="1"/>
      <c r="U7" s="1"/>
      <c r="V7" s="1"/>
      <c r="W7" s="1"/>
      <c r="X7" s="1"/>
      <c r="Y7" s="1"/>
      <c r="Z7" s="1"/>
      <c r="AA7" s="1"/>
      <c r="AB7" s="1"/>
      <c r="AC7" s="1"/>
      <c r="AD7" s="1"/>
      <c r="AE7" s="1"/>
      <c r="AF7" s="1"/>
      <c r="AG7" s="1"/>
      <c r="AH7" s="1"/>
      <c r="AI7" s="1"/>
      <c r="AJ7" s="17"/>
      <c r="AK7" s="17"/>
      <c r="AL7" s="17"/>
      <c r="AM7" s="17"/>
    </row>
    <row r="8" spans="1:42" ht="15" customHeight="1">
      <c r="A8" s="1"/>
      <c r="B8" s="1"/>
      <c r="C8" s="1"/>
      <c r="D8" s="1"/>
      <c r="E8" s="1"/>
      <c r="F8" s="1"/>
      <c r="G8" s="1"/>
      <c r="H8" s="1"/>
      <c r="I8" s="1"/>
      <c r="J8" s="1"/>
      <c r="K8" s="1"/>
      <c r="L8" s="1"/>
      <c r="M8" s="1"/>
      <c r="N8" s="1"/>
      <c r="O8" s="1"/>
      <c r="P8" s="735"/>
      <c r="Q8" s="735"/>
      <c r="R8" s="735"/>
      <c r="S8" s="204"/>
      <c r="T8" s="740" t="s">
        <v>149</v>
      </c>
      <c r="U8" s="740"/>
      <c r="V8" s="738"/>
      <c r="W8" s="738"/>
      <c r="X8" s="738"/>
      <c r="Y8" s="738"/>
      <c r="Z8" s="738"/>
      <c r="AA8" s="738"/>
      <c r="AB8" s="738"/>
      <c r="AC8" s="738"/>
      <c r="AD8" s="738"/>
      <c r="AE8" s="738"/>
      <c r="AF8" s="738"/>
      <c r="AG8" s="738"/>
      <c r="AH8" s="738"/>
      <c r="AI8" s="738"/>
      <c r="AM8" s="20"/>
      <c r="AN8" s="20"/>
      <c r="AO8" s="20"/>
      <c r="AP8" s="20"/>
    </row>
    <row r="9" spans="1:42" ht="15" customHeight="1">
      <c r="A9" s="1"/>
      <c r="B9" s="1"/>
      <c r="C9" s="1"/>
      <c r="D9" s="1"/>
      <c r="E9" s="1"/>
      <c r="F9" s="1"/>
      <c r="G9" s="1"/>
      <c r="H9" s="1"/>
      <c r="I9" s="1"/>
      <c r="J9" s="1"/>
      <c r="K9" s="1"/>
      <c r="L9" s="1"/>
      <c r="M9" s="1"/>
      <c r="N9" s="1"/>
      <c r="O9" s="1"/>
      <c r="P9" s="165"/>
      <c r="Q9" s="165"/>
      <c r="R9" s="165"/>
      <c r="S9" s="205"/>
      <c r="T9" s="205"/>
      <c r="U9" s="205"/>
      <c r="V9" s="107"/>
      <c r="W9" s="107"/>
      <c r="X9" s="107"/>
      <c r="Y9" s="107"/>
      <c r="Z9" s="107"/>
      <c r="AA9" s="107"/>
      <c r="AB9" s="107"/>
      <c r="AC9" s="107"/>
      <c r="AD9" s="107"/>
      <c r="AE9" s="107"/>
      <c r="AF9" s="107"/>
      <c r="AG9" s="107"/>
      <c r="AH9" s="107"/>
      <c r="AI9" s="107"/>
      <c r="AL9" s="21"/>
      <c r="AM9" s="21"/>
      <c r="AN9" s="21"/>
      <c r="AO9" s="21"/>
      <c r="AP9" s="20"/>
    </row>
    <row r="10" spans="1:42" ht="15" customHeight="1">
      <c r="A10" s="1"/>
      <c r="B10" s="1"/>
      <c r="C10" s="1"/>
      <c r="D10" s="1"/>
      <c r="E10" s="1"/>
      <c r="F10" s="1"/>
      <c r="G10" s="1"/>
      <c r="H10" s="1"/>
      <c r="I10" s="1"/>
      <c r="J10" s="1"/>
      <c r="K10" s="1"/>
      <c r="L10" s="1"/>
      <c r="M10" s="1"/>
      <c r="N10" s="1"/>
      <c r="O10" s="1"/>
      <c r="P10" s="1"/>
      <c r="Q10" s="22"/>
      <c r="R10" s="22"/>
      <c r="S10" s="205"/>
      <c r="T10" s="741" t="s">
        <v>145</v>
      </c>
      <c r="U10" s="741"/>
      <c r="V10" s="739"/>
      <c r="W10" s="739"/>
      <c r="X10" s="739"/>
      <c r="Y10" s="739"/>
      <c r="Z10" s="739"/>
      <c r="AA10" s="739"/>
      <c r="AB10" s="739"/>
      <c r="AC10" s="739"/>
      <c r="AD10" s="739"/>
      <c r="AE10" s="739"/>
      <c r="AF10" s="739"/>
      <c r="AG10" s="739"/>
      <c r="AH10" s="739"/>
      <c r="AI10" s="739"/>
      <c r="AL10" s="20"/>
      <c r="AM10" s="20"/>
      <c r="AN10" s="20"/>
      <c r="AO10" s="20"/>
      <c r="AP10" s="20"/>
    </row>
    <row r="11" spans="1:42" ht="15" customHeight="1">
      <c r="A11" s="1"/>
      <c r="B11" s="1"/>
      <c r="C11" s="1"/>
      <c r="D11" s="1"/>
      <c r="E11" s="1"/>
      <c r="F11" s="1"/>
      <c r="G11" s="1"/>
      <c r="H11" s="1"/>
      <c r="I11" s="1"/>
      <c r="J11" s="1"/>
      <c r="K11" s="1"/>
      <c r="L11" s="1"/>
      <c r="M11" s="1"/>
      <c r="N11" s="1"/>
      <c r="O11" s="1"/>
      <c r="P11" s="1"/>
      <c r="Q11" s="22"/>
      <c r="R11" s="22"/>
      <c r="S11" s="732"/>
      <c r="T11" s="732"/>
      <c r="U11" s="732"/>
      <c r="V11" s="107"/>
      <c r="W11" s="107"/>
      <c r="X11" s="107"/>
      <c r="Y11" s="107"/>
      <c r="Z11" s="107"/>
      <c r="AA11" s="107"/>
      <c r="AB11" s="107"/>
      <c r="AC11" s="107"/>
      <c r="AD11" s="107"/>
      <c r="AE11" s="107"/>
      <c r="AF11" s="107"/>
      <c r="AG11" s="107"/>
      <c r="AH11" s="107"/>
      <c r="AI11" s="107"/>
      <c r="AM11" s="20"/>
      <c r="AN11" s="20"/>
      <c r="AO11" s="20"/>
      <c r="AP11" s="20"/>
    </row>
    <row r="12" spans="1:42" ht="15" customHeight="1">
      <c r="A12" s="1"/>
      <c r="B12" s="1"/>
      <c r="C12" s="1"/>
      <c r="D12" s="1"/>
      <c r="E12" s="1"/>
      <c r="F12" s="1"/>
      <c r="G12" s="1"/>
      <c r="H12" s="1"/>
      <c r="I12" s="1"/>
      <c r="J12" s="1"/>
      <c r="K12" s="1"/>
      <c r="L12" s="1"/>
      <c r="M12" s="1"/>
      <c r="N12" s="1"/>
      <c r="O12" s="1"/>
      <c r="P12" s="1"/>
      <c r="Q12" s="22"/>
      <c r="R12" s="22"/>
      <c r="S12" s="205"/>
      <c r="T12" s="741" t="s">
        <v>146</v>
      </c>
      <c r="U12" s="741"/>
      <c r="V12" s="738"/>
      <c r="W12" s="738"/>
      <c r="X12" s="738"/>
      <c r="Y12" s="738"/>
      <c r="Z12" s="738"/>
      <c r="AA12" s="738"/>
      <c r="AB12" s="738"/>
      <c r="AC12" s="738"/>
      <c r="AD12" s="738"/>
      <c r="AE12" s="738"/>
      <c r="AF12" s="738"/>
      <c r="AG12" s="738"/>
      <c r="AH12" s="738"/>
      <c r="AI12" s="738"/>
      <c r="AL12" s="20"/>
      <c r="AM12" s="20"/>
      <c r="AN12" s="20"/>
      <c r="AO12" s="20"/>
      <c r="AP12" s="20"/>
    </row>
    <row r="13" spans="1:42" ht="15" customHeight="1">
      <c r="A13" s="1"/>
      <c r="B13" s="1"/>
      <c r="C13" s="1"/>
      <c r="D13" s="1"/>
      <c r="E13" s="1"/>
      <c r="F13" s="1"/>
      <c r="G13" s="1"/>
      <c r="H13" s="1"/>
      <c r="I13" s="1"/>
      <c r="J13" s="1"/>
      <c r="K13" s="1"/>
      <c r="L13" s="1"/>
      <c r="M13" s="1"/>
      <c r="N13" s="1"/>
      <c r="O13" s="1"/>
      <c r="P13" s="1"/>
      <c r="Q13" s="165"/>
      <c r="R13" s="165"/>
      <c r="S13" s="205"/>
      <c r="T13" s="205"/>
      <c r="U13" s="205"/>
      <c r="V13" s="116"/>
      <c r="W13" s="116"/>
      <c r="X13" s="116"/>
      <c r="Y13" s="116"/>
      <c r="Z13" s="116"/>
      <c r="AA13" s="116"/>
      <c r="AB13" s="116"/>
      <c r="AC13" s="116"/>
      <c r="AD13" s="116"/>
      <c r="AE13" s="116"/>
      <c r="AF13" s="116"/>
      <c r="AG13" s="116"/>
      <c r="AH13" s="116"/>
      <c r="AI13" s="116"/>
      <c r="AL13" s="24"/>
      <c r="AM13" s="24"/>
      <c r="AN13" s="24"/>
      <c r="AO13" s="24"/>
      <c r="AP13" s="24"/>
    </row>
    <row r="14" spans="1:42" ht="15" customHeight="1">
      <c r="A14" s="1"/>
      <c r="B14" s="1"/>
      <c r="C14" s="1"/>
      <c r="D14" s="1"/>
      <c r="E14" s="1"/>
      <c r="F14" s="1"/>
      <c r="G14" s="1"/>
      <c r="H14" s="1"/>
      <c r="I14" s="1"/>
      <c r="J14" s="1"/>
      <c r="K14" s="1"/>
      <c r="L14" s="1"/>
      <c r="M14" s="1"/>
      <c r="N14" s="1"/>
      <c r="O14" s="1"/>
      <c r="P14" s="1"/>
      <c r="Q14" s="25"/>
      <c r="R14" s="108"/>
      <c r="S14" s="206"/>
      <c r="T14" s="742" t="s">
        <v>147</v>
      </c>
      <c r="U14" s="742"/>
      <c r="V14" s="738"/>
      <c r="W14" s="738"/>
      <c r="X14" s="738"/>
      <c r="Y14" s="738"/>
      <c r="Z14" s="738"/>
      <c r="AA14" s="738"/>
      <c r="AB14" s="738"/>
      <c r="AC14" s="738"/>
      <c r="AD14" s="738"/>
      <c r="AE14" s="738"/>
      <c r="AF14" s="738"/>
      <c r="AG14" s="738"/>
      <c r="AH14" s="738"/>
      <c r="AI14" s="738"/>
      <c r="AM14" s="26"/>
      <c r="AN14" s="26"/>
      <c r="AO14" s="26"/>
      <c r="AP14" s="26"/>
    </row>
    <row r="15" spans="1:42" ht="15" customHeight="1">
      <c r="A15" s="1"/>
      <c r="B15" s="1"/>
      <c r="C15" s="1"/>
      <c r="D15" s="1"/>
      <c r="E15" s="1"/>
      <c r="F15" s="1"/>
      <c r="G15" s="1"/>
      <c r="H15" s="1"/>
      <c r="I15" s="1"/>
      <c r="J15" s="1"/>
      <c r="K15" s="1"/>
      <c r="L15" s="1"/>
      <c r="M15" s="1"/>
      <c r="N15" s="1"/>
      <c r="O15" s="1"/>
      <c r="P15" s="1"/>
      <c r="Q15" s="25"/>
      <c r="R15" s="25"/>
      <c r="S15" s="205"/>
      <c r="T15" s="205"/>
      <c r="U15" s="205"/>
      <c r="V15" s="738"/>
      <c r="W15" s="738"/>
      <c r="X15" s="738"/>
      <c r="Y15" s="738"/>
      <c r="Z15" s="738"/>
      <c r="AA15" s="738"/>
      <c r="AB15" s="738"/>
      <c r="AC15" s="738"/>
      <c r="AD15" s="738"/>
      <c r="AE15" s="738"/>
      <c r="AF15" s="738"/>
      <c r="AG15" s="738"/>
      <c r="AH15" s="738"/>
      <c r="AI15" s="738"/>
      <c r="AL15" s="26"/>
      <c r="AM15" s="26"/>
      <c r="AN15" s="26"/>
      <c r="AO15" s="26"/>
      <c r="AP15" s="26"/>
    </row>
    <row r="16" spans="1:42" ht="15" customHeight="1">
      <c r="A16" s="1"/>
      <c r="B16" s="1"/>
      <c r="C16" s="1"/>
      <c r="D16" s="1"/>
      <c r="E16" s="1"/>
      <c r="F16" s="1"/>
      <c r="G16" s="1"/>
      <c r="H16" s="1"/>
      <c r="I16" s="1"/>
      <c r="J16" s="1"/>
      <c r="K16" s="1"/>
      <c r="L16" s="1"/>
      <c r="M16" s="1"/>
      <c r="N16" s="1"/>
      <c r="O16" s="1"/>
      <c r="P16" s="1"/>
      <c r="Q16" s="25"/>
      <c r="R16" s="25"/>
      <c r="S16" s="205"/>
      <c r="T16" s="205"/>
      <c r="U16" s="205"/>
      <c r="V16" s="116"/>
      <c r="W16" s="116"/>
      <c r="X16" s="116"/>
      <c r="Y16" s="116"/>
      <c r="Z16" s="116"/>
      <c r="AA16" s="116"/>
      <c r="AB16" s="116"/>
      <c r="AC16" s="116"/>
      <c r="AD16" s="116"/>
      <c r="AE16" s="116"/>
      <c r="AF16" s="116"/>
      <c r="AG16" s="116"/>
      <c r="AH16" s="116"/>
      <c r="AI16" s="116"/>
      <c r="AL16" s="27"/>
      <c r="AM16" s="27"/>
      <c r="AN16" s="27"/>
      <c r="AO16" s="27"/>
      <c r="AP16" s="27"/>
    </row>
    <row r="17" spans="1:52" ht="15" customHeight="1">
      <c r="A17" s="1"/>
      <c r="B17" s="1"/>
      <c r="C17" s="1"/>
      <c r="D17" s="1"/>
      <c r="E17" s="1"/>
      <c r="F17" s="1"/>
      <c r="G17" s="1"/>
      <c r="H17" s="1"/>
      <c r="I17" s="1"/>
      <c r="J17" s="1"/>
      <c r="K17" s="1"/>
      <c r="L17" s="1"/>
      <c r="M17" s="1"/>
      <c r="N17" s="1"/>
      <c r="O17" s="1"/>
      <c r="P17" s="1"/>
      <c r="Q17" s="25"/>
      <c r="R17" s="108"/>
      <c r="S17" s="206"/>
      <c r="T17" s="742" t="s">
        <v>148</v>
      </c>
      <c r="U17" s="742"/>
      <c r="V17" s="738"/>
      <c r="W17" s="738"/>
      <c r="X17" s="738"/>
      <c r="Y17" s="738"/>
      <c r="Z17" s="738"/>
      <c r="AA17" s="738"/>
      <c r="AB17" s="738"/>
      <c r="AC17" s="738"/>
      <c r="AD17" s="738"/>
      <c r="AE17" s="738"/>
      <c r="AF17" s="738"/>
      <c r="AG17" s="738"/>
      <c r="AH17" s="738"/>
      <c r="AI17" s="738"/>
      <c r="AM17" s="28"/>
      <c r="AN17" s="28"/>
      <c r="AO17" s="28"/>
      <c r="AP17" s="28"/>
    </row>
    <row r="18" spans="1:52" ht="15" customHeight="1">
      <c r="A18" s="1"/>
      <c r="B18" s="1"/>
      <c r="C18" s="1"/>
      <c r="D18" s="1"/>
      <c r="E18" s="1"/>
      <c r="F18" s="1"/>
      <c r="G18" s="1"/>
      <c r="H18" s="1"/>
      <c r="I18" s="1"/>
      <c r="J18" s="1"/>
      <c r="K18" s="1"/>
      <c r="L18" s="1"/>
      <c r="M18" s="1"/>
      <c r="N18" s="1"/>
      <c r="O18" s="1"/>
      <c r="P18" s="1"/>
      <c r="Q18" s="25"/>
      <c r="R18" s="25"/>
      <c r="V18" s="107"/>
      <c r="W18" s="107"/>
      <c r="X18" s="107"/>
      <c r="Y18" s="107"/>
      <c r="Z18" s="107"/>
      <c r="AA18" s="107"/>
      <c r="AB18" s="107"/>
      <c r="AC18" s="107"/>
      <c r="AD18" s="107"/>
      <c r="AE18" s="107"/>
      <c r="AF18" s="107"/>
      <c r="AG18" s="107"/>
      <c r="AH18" s="107"/>
      <c r="AI18" s="107"/>
      <c r="AL18" s="28"/>
      <c r="AM18" s="28"/>
      <c r="AN18" s="28"/>
      <c r="AO18" s="28"/>
      <c r="AP18" s="28"/>
    </row>
    <row r="19" spans="1:52" ht="15" customHeight="1"/>
    <row r="20" spans="1:52" ht="15" customHeight="1">
      <c r="A20" s="733" t="s">
        <v>4</v>
      </c>
      <c r="B20" s="733"/>
      <c r="C20" s="733"/>
      <c r="D20" s="733"/>
      <c r="E20" s="733"/>
      <c r="F20" s="733"/>
      <c r="G20" s="733"/>
      <c r="H20" s="733"/>
      <c r="I20" s="733"/>
      <c r="J20" s="733"/>
      <c r="K20" s="733"/>
      <c r="L20" s="733"/>
      <c r="M20" s="733"/>
      <c r="N20" s="733"/>
      <c r="O20" s="733"/>
      <c r="P20" s="733"/>
      <c r="Q20" s="733"/>
      <c r="R20" s="733"/>
      <c r="S20" s="733"/>
      <c r="T20" s="733"/>
      <c r="U20" s="733"/>
      <c r="V20" s="733"/>
      <c r="W20" s="733"/>
      <c r="X20" s="733"/>
      <c r="Y20" s="733"/>
      <c r="Z20" s="733"/>
      <c r="AA20" s="733"/>
      <c r="AB20" s="733"/>
      <c r="AC20" s="733"/>
      <c r="AD20" s="733"/>
      <c r="AE20" s="733"/>
      <c r="AF20" s="733"/>
      <c r="AG20" s="733"/>
      <c r="AH20" s="733"/>
      <c r="AI20" s="733"/>
      <c r="AJ20" s="16"/>
      <c r="AK20" s="16"/>
      <c r="AL20" s="16"/>
      <c r="AM20" s="16"/>
    </row>
    <row r="21" spans="1:52" ht="15" customHeight="1">
      <c r="A21" s="164"/>
      <c r="B21" s="164"/>
      <c r="C21" s="164"/>
      <c r="D21" s="164"/>
      <c r="E21" s="164"/>
      <c r="F21" s="164"/>
      <c r="G21" s="164"/>
      <c r="H21" s="164"/>
      <c r="I21" s="164"/>
      <c r="J21" s="164"/>
      <c r="K21" s="164"/>
      <c r="L21" s="164"/>
      <c r="M21" s="164"/>
      <c r="N21" s="164"/>
      <c r="O21" s="164"/>
      <c r="P21" s="164"/>
      <c r="Q21" s="164"/>
      <c r="R21" s="164"/>
      <c r="S21" s="164"/>
      <c r="T21" s="164"/>
      <c r="U21" s="164"/>
      <c r="V21" s="164"/>
      <c r="W21" s="164"/>
      <c r="X21" s="164"/>
      <c r="Y21" s="164"/>
      <c r="Z21" s="164"/>
      <c r="AA21" s="164"/>
      <c r="AB21" s="164"/>
      <c r="AC21" s="164"/>
      <c r="AD21" s="164"/>
      <c r="AE21" s="164"/>
      <c r="AF21" s="164"/>
      <c r="AG21" s="164"/>
      <c r="AH21" s="164"/>
      <c r="AI21" s="164"/>
      <c r="AJ21" s="16"/>
      <c r="AK21" s="16"/>
      <c r="AL21" s="16"/>
      <c r="AM21" s="16"/>
    </row>
    <row r="22" spans="1:52" ht="15" customHeight="1">
      <c r="A22" s="725" t="s">
        <v>189</v>
      </c>
      <c r="B22" s="725"/>
      <c r="C22" s="725"/>
      <c r="D22" s="725"/>
      <c r="E22" s="725"/>
      <c r="F22" s="725"/>
      <c r="G22" s="725"/>
      <c r="H22" s="725"/>
      <c r="I22" s="725"/>
      <c r="J22" s="725"/>
      <c r="K22" s="725"/>
      <c r="L22" s="725"/>
      <c r="M22" s="725"/>
      <c r="N22" s="725"/>
      <c r="O22" s="725"/>
      <c r="P22" s="725"/>
      <c r="Q22" s="725"/>
      <c r="R22" s="725"/>
      <c r="S22" s="725"/>
      <c r="T22" s="725"/>
      <c r="U22" s="725"/>
      <c r="V22" s="725"/>
      <c r="W22" s="725"/>
      <c r="X22" s="725"/>
      <c r="Y22" s="725"/>
      <c r="Z22" s="725"/>
      <c r="AA22" s="725"/>
      <c r="AB22" s="725"/>
      <c r="AC22" s="725"/>
      <c r="AD22" s="725"/>
      <c r="AE22" s="725"/>
      <c r="AF22" s="725"/>
      <c r="AG22" s="725"/>
      <c r="AH22" s="725"/>
      <c r="AI22" s="725"/>
      <c r="AJ22" s="29"/>
      <c r="AK22" s="29"/>
      <c r="AL22" s="16"/>
      <c r="AM22" s="16"/>
    </row>
    <row r="23" spans="1:52" ht="15" customHeight="1">
      <c r="A23" s="725"/>
      <c r="B23" s="725"/>
      <c r="C23" s="725"/>
      <c r="D23" s="725"/>
      <c r="E23" s="725"/>
      <c r="F23" s="725"/>
      <c r="G23" s="725"/>
      <c r="H23" s="725"/>
      <c r="I23" s="725"/>
      <c r="J23" s="725"/>
      <c r="K23" s="725"/>
      <c r="L23" s="725"/>
      <c r="M23" s="725"/>
      <c r="N23" s="725"/>
      <c r="O23" s="725"/>
      <c r="P23" s="725"/>
      <c r="Q23" s="725"/>
      <c r="R23" s="725"/>
      <c r="S23" s="725"/>
      <c r="T23" s="725"/>
      <c r="U23" s="725"/>
      <c r="V23" s="725"/>
      <c r="W23" s="725"/>
      <c r="X23" s="725"/>
      <c r="Y23" s="725"/>
      <c r="Z23" s="725"/>
      <c r="AA23" s="725"/>
      <c r="AB23" s="725"/>
      <c r="AC23" s="725"/>
      <c r="AD23" s="725"/>
      <c r="AE23" s="725"/>
      <c r="AF23" s="725"/>
      <c r="AG23" s="725"/>
      <c r="AH23" s="725"/>
      <c r="AI23" s="725"/>
      <c r="AJ23" s="29"/>
      <c r="AK23" s="29"/>
      <c r="AL23" s="16"/>
      <c r="AM23" s="16"/>
    </row>
    <row r="24" spans="1:52" ht="15" customHeight="1">
      <c r="A24" s="725"/>
      <c r="B24" s="725"/>
      <c r="C24" s="725"/>
      <c r="D24" s="725"/>
      <c r="E24" s="725"/>
      <c r="F24" s="725"/>
      <c r="G24" s="725"/>
      <c r="H24" s="725"/>
      <c r="I24" s="725"/>
      <c r="J24" s="725"/>
      <c r="K24" s="725"/>
      <c r="L24" s="725"/>
      <c r="M24" s="725"/>
      <c r="N24" s="725"/>
      <c r="O24" s="725"/>
      <c r="P24" s="725"/>
      <c r="Q24" s="725"/>
      <c r="R24" s="725"/>
      <c r="S24" s="725"/>
      <c r="T24" s="725"/>
      <c r="U24" s="725"/>
      <c r="V24" s="725"/>
      <c r="W24" s="725"/>
      <c r="X24" s="725"/>
      <c r="Y24" s="725"/>
      <c r="Z24" s="725"/>
      <c r="AA24" s="725"/>
      <c r="AB24" s="725"/>
      <c r="AC24" s="725"/>
      <c r="AD24" s="725"/>
      <c r="AE24" s="725"/>
      <c r="AF24" s="725"/>
      <c r="AG24" s="725"/>
      <c r="AH24" s="725"/>
      <c r="AI24" s="725"/>
      <c r="AJ24" s="29"/>
      <c r="AK24" s="29"/>
      <c r="AL24" s="16"/>
      <c r="AM24" s="16"/>
    </row>
    <row r="25" spans="1:52" ht="15" customHeight="1">
      <c r="A25" s="39"/>
      <c r="B25" s="39"/>
      <c r="C25" s="39"/>
      <c r="D25" s="39"/>
      <c r="E25" s="39"/>
      <c r="F25" s="39"/>
      <c r="G25" s="39"/>
      <c r="H25" s="39"/>
      <c r="I25" s="39"/>
      <c r="J25" s="39"/>
      <c r="K25" s="39"/>
      <c r="L25" s="39"/>
      <c r="M25" s="39"/>
      <c r="N25" s="39"/>
      <c r="O25" s="39"/>
      <c r="P25" s="39"/>
      <c r="Q25" s="39"/>
      <c r="R25" s="39"/>
      <c r="S25" s="39"/>
      <c r="T25" s="39"/>
      <c r="U25" s="39"/>
      <c r="V25" s="39"/>
      <c r="W25" s="39"/>
      <c r="X25" s="39"/>
      <c r="Y25" s="39"/>
      <c r="Z25" s="39"/>
      <c r="AA25" s="39"/>
      <c r="AB25" s="39"/>
      <c r="AC25" s="39"/>
      <c r="AD25" s="39"/>
      <c r="AE25" s="39"/>
      <c r="AF25" s="39"/>
      <c r="AG25" s="39"/>
      <c r="AH25" s="39"/>
      <c r="AI25" s="39"/>
      <c r="AJ25" s="16"/>
      <c r="AK25" s="16"/>
      <c r="AL25" s="16"/>
      <c r="AM25" s="16"/>
    </row>
    <row r="26" spans="1:52" s="1" customFormat="1" ht="15" customHeight="1">
      <c r="A26" s="726" t="s">
        <v>24</v>
      </c>
      <c r="B26" s="726"/>
      <c r="C26" s="726"/>
      <c r="D26" s="726"/>
      <c r="E26" s="726"/>
      <c r="F26" s="726"/>
      <c r="G26" s="726"/>
      <c r="H26" s="726"/>
      <c r="I26" s="726"/>
      <c r="J26" s="726"/>
      <c r="K26" s="726"/>
      <c r="L26" s="726"/>
      <c r="M26" s="726"/>
      <c r="N26" s="726"/>
      <c r="O26" s="726"/>
      <c r="P26" s="726"/>
      <c r="Q26" s="726"/>
      <c r="R26" s="726"/>
      <c r="S26" s="726"/>
      <c r="T26" s="726"/>
      <c r="U26" s="726"/>
      <c r="V26" s="726"/>
      <c r="W26" s="726"/>
      <c r="X26" s="726"/>
      <c r="Y26" s="726"/>
      <c r="Z26" s="726"/>
      <c r="AA26" s="726"/>
      <c r="AB26" s="726"/>
      <c r="AC26" s="726"/>
      <c r="AD26" s="726"/>
      <c r="AE26" s="726"/>
      <c r="AF26" s="726"/>
      <c r="AG26" s="726"/>
      <c r="AH26" s="726"/>
      <c r="AI26" s="726"/>
      <c r="AJ26" s="16"/>
      <c r="AK26" s="16"/>
      <c r="AL26" s="16"/>
      <c r="AM26" s="16"/>
      <c r="AN26" s="17"/>
      <c r="AO26" s="17"/>
      <c r="AP26" s="17"/>
      <c r="AQ26" s="17"/>
      <c r="AR26" s="17"/>
      <c r="AS26" s="17"/>
      <c r="AT26" s="17"/>
      <c r="AU26" s="17"/>
      <c r="AV26" s="17"/>
      <c r="AW26" s="17"/>
      <c r="AX26" s="17"/>
      <c r="AY26" s="17"/>
      <c r="AZ26" s="17"/>
    </row>
    <row r="27" spans="1:52" s="1" customFormat="1" ht="15" customHeight="1">
      <c r="A27" s="726" t="s">
        <v>30</v>
      </c>
      <c r="B27" s="726"/>
      <c r="C27" s="726"/>
      <c r="D27" s="726"/>
      <c r="E27" s="726"/>
      <c r="F27" s="726"/>
      <c r="G27" s="726"/>
      <c r="H27" s="726"/>
      <c r="I27" s="726"/>
      <c r="J27" s="726"/>
      <c r="K27" s="726"/>
      <c r="L27" s="726"/>
      <c r="M27" s="39"/>
      <c r="N27" s="39"/>
      <c r="O27" s="39"/>
      <c r="Q27" s="30"/>
      <c r="R27" s="30"/>
      <c r="S27" s="30"/>
      <c r="T27" s="30"/>
      <c r="U27" s="30"/>
      <c r="V27" s="30"/>
      <c r="W27" s="30"/>
      <c r="X27" s="30"/>
      <c r="Y27" s="30"/>
      <c r="Z27" s="30"/>
      <c r="AA27" s="30"/>
      <c r="AB27" s="30"/>
      <c r="AC27" s="30"/>
      <c r="AD27" s="30"/>
      <c r="AE27" s="30"/>
      <c r="AF27" s="30"/>
      <c r="AG27" s="30"/>
      <c r="AH27" s="30"/>
      <c r="AI27" s="30"/>
      <c r="AJ27" s="17"/>
      <c r="AK27" s="17"/>
      <c r="AL27" s="17"/>
      <c r="AM27" s="17"/>
      <c r="AN27" s="17"/>
      <c r="AO27" s="17"/>
      <c r="AP27" s="17"/>
      <c r="AQ27" s="17"/>
      <c r="AR27" s="17"/>
      <c r="AS27" s="17"/>
      <c r="AT27" s="17"/>
      <c r="AU27" s="17"/>
      <c r="AV27" s="17"/>
      <c r="AW27" s="17"/>
      <c r="AX27" s="17"/>
      <c r="AY27" s="17"/>
      <c r="AZ27" s="17"/>
    </row>
    <row r="28" spans="1:52" s="1" customFormat="1" ht="15" customHeight="1">
      <c r="M28" s="39"/>
      <c r="N28" s="39"/>
      <c r="Q28" s="31"/>
      <c r="R28" s="31"/>
      <c r="S28" s="31"/>
      <c r="T28" s="31"/>
      <c r="U28" s="31"/>
      <c r="V28" s="31"/>
      <c r="W28" s="31"/>
      <c r="X28" s="31"/>
      <c r="Y28" s="31"/>
      <c r="Z28" s="31"/>
      <c r="AA28" s="31"/>
      <c r="AB28" s="31"/>
      <c r="AC28" s="31"/>
      <c r="AD28" s="31"/>
      <c r="AE28" s="31"/>
      <c r="AF28" s="31"/>
      <c r="AG28" s="31"/>
      <c r="AH28" s="31"/>
      <c r="AI28" s="31"/>
      <c r="AJ28" s="17"/>
      <c r="AK28" s="17"/>
      <c r="AL28" s="17"/>
      <c r="AM28" s="17"/>
      <c r="AN28" s="17"/>
      <c r="AO28" s="17"/>
      <c r="AP28" s="17"/>
      <c r="AQ28" s="17"/>
      <c r="AR28" s="17"/>
      <c r="AS28" s="17"/>
      <c r="AT28" s="17"/>
      <c r="AU28" s="17"/>
      <c r="AV28" s="17"/>
      <c r="AW28" s="17"/>
      <c r="AX28" s="17"/>
      <c r="AY28" s="17"/>
      <c r="AZ28" s="17"/>
    </row>
    <row r="29" spans="1:52" s="1" customFormat="1" ht="15" customHeight="1">
      <c r="A29" s="1" t="s">
        <v>31</v>
      </c>
      <c r="M29" s="39"/>
      <c r="N29" s="39"/>
      <c r="O29" s="39"/>
      <c r="Q29" s="32"/>
      <c r="R29" s="32"/>
      <c r="S29" s="32"/>
      <c r="T29" s="32"/>
      <c r="U29" s="32"/>
      <c r="V29" s="32"/>
      <c r="W29" s="32"/>
      <c r="X29" s="32"/>
      <c r="Y29" s="32"/>
      <c r="Z29" s="32"/>
      <c r="AA29" s="32"/>
      <c r="AB29" s="32"/>
      <c r="AC29" s="32"/>
      <c r="AD29" s="32"/>
      <c r="AE29" s="32"/>
      <c r="AF29" s="32"/>
      <c r="AG29" s="32"/>
      <c r="AH29" s="32"/>
      <c r="AI29" s="32"/>
      <c r="AJ29" s="17"/>
      <c r="AK29" s="17"/>
      <c r="AL29" s="17"/>
      <c r="AM29" s="17"/>
      <c r="AN29" s="17"/>
      <c r="AO29" s="17"/>
      <c r="AP29" s="17"/>
      <c r="AQ29" s="17"/>
      <c r="AR29" s="17"/>
      <c r="AS29" s="17"/>
      <c r="AT29" s="17"/>
      <c r="AU29" s="17"/>
      <c r="AV29" s="17"/>
      <c r="AW29" s="17"/>
      <c r="AX29" s="17"/>
      <c r="AY29" s="17"/>
      <c r="AZ29" s="17"/>
    </row>
    <row r="30" spans="1:52" s="1" customFormat="1" ht="15" customHeight="1">
      <c r="A30" s="39"/>
      <c r="B30" s="39"/>
      <c r="C30" s="39"/>
      <c r="D30" s="39"/>
      <c r="E30" s="39"/>
      <c r="F30" s="39"/>
      <c r="G30" s="39"/>
      <c r="H30" s="39"/>
      <c r="I30" s="39"/>
      <c r="J30" s="39"/>
      <c r="K30" s="39"/>
      <c r="L30" s="39"/>
      <c r="M30" s="39"/>
      <c r="N30" s="39"/>
      <c r="O30" s="39"/>
      <c r="P30" s="39"/>
      <c r="Q30" s="39"/>
      <c r="R30" s="39"/>
      <c r="S30" s="39"/>
      <c r="T30" s="39"/>
      <c r="U30" s="39"/>
      <c r="V30" s="39"/>
      <c r="W30" s="39"/>
      <c r="X30" s="39"/>
      <c r="Y30" s="39"/>
      <c r="Z30" s="39"/>
      <c r="AA30" s="39"/>
      <c r="AB30" s="39"/>
      <c r="AC30" s="39"/>
      <c r="AD30" s="39"/>
      <c r="AE30" s="39"/>
      <c r="AF30" s="39"/>
      <c r="AG30" s="39"/>
      <c r="AH30" s="39"/>
      <c r="AI30" s="39"/>
      <c r="AJ30" s="16"/>
      <c r="AK30" s="16"/>
      <c r="AL30" s="16"/>
      <c r="AM30" s="16"/>
      <c r="AN30" s="17"/>
      <c r="AO30" s="17"/>
      <c r="AP30" s="17"/>
      <c r="AQ30" s="17"/>
      <c r="AR30" s="17"/>
      <c r="AS30" s="17"/>
      <c r="AT30" s="17"/>
      <c r="AU30" s="17"/>
      <c r="AV30" s="17"/>
      <c r="AW30" s="17"/>
      <c r="AX30" s="17"/>
      <c r="AY30" s="17"/>
      <c r="AZ30" s="17"/>
    </row>
    <row r="31" spans="1:52" s="1" customFormat="1" ht="15" customHeight="1">
      <c r="A31" s="725" t="s">
        <v>29</v>
      </c>
      <c r="B31" s="725"/>
      <c r="C31" s="725"/>
      <c r="D31" s="725"/>
      <c r="E31" s="725"/>
      <c r="F31" s="725"/>
      <c r="G31" s="725"/>
      <c r="H31" s="725"/>
      <c r="I31" s="725"/>
      <c r="J31" s="725"/>
      <c r="K31" s="725"/>
      <c r="L31" s="725"/>
      <c r="M31" s="725"/>
      <c r="N31" s="725"/>
      <c r="O31" s="725"/>
      <c r="P31" s="725"/>
      <c r="Q31" s="725"/>
      <c r="R31" s="725"/>
      <c r="S31" s="725"/>
      <c r="T31" s="725"/>
      <c r="U31" s="725"/>
      <c r="V31" s="725"/>
      <c r="W31" s="725"/>
      <c r="X31" s="725"/>
      <c r="Y31" s="725"/>
      <c r="Z31" s="725"/>
      <c r="AA31" s="725"/>
      <c r="AB31" s="725"/>
      <c r="AC31" s="725"/>
      <c r="AD31" s="725"/>
      <c r="AE31" s="725"/>
      <c r="AF31" s="725"/>
      <c r="AG31" s="725"/>
      <c r="AH31" s="725"/>
      <c r="AI31" s="725"/>
      <c r="AJ31" s="29"/>
      <c r="AK31" s="29"/>
      <c r="AL31" s="16"/>
      <c r="AM31" s="16"/>
      <c r="AN31" s="17"/>
      <c r="AO31" s="17"/>
      <c r="AP31" s="17"/>
      <c r="AQ31" s="17"/>
      <c r="AR31" s="17"/>
      <c r="AS31" s="17"/>
      <c r="AT31" s="17"/>
      <c r="AU31" s="17"/>
      <c r="AV31" s="17"/>
      <c r="AW31" s="17"/>
      <c r="AX31" s="17"/>
      <c r="AY31" s="17"/>
      <c r="AZ31" s="17"/>
    </row>
    <row r="32" spans="1:52" s="1" customFormat="1" ht="15" customHeight="1">
      <c r="A32" s="725"/>
      <c r="B32" s="725"/>
      <c r="C32" s="725"/>
      <c r="D32" s="725"/>
      <c r="E32" s="725"/>
      <c r="F32" s="725"/>
      <c r="G32" s="725"/>
      <c r="H32" s="725"/>
      <c r="I32" s="725"/>
      <c r="J32" s="725"/>
      <c r="K32" s="725"/>
      <c r="L32" s="725"/>
      <c r="M32" s="725"/>
      <c r="N32" s="725"/>
      <c r="O32" s="725"/>
      <c r="P32" s="725"/>
      <c r="Q32" s="725"/>
      <c r="R32" s="725"/>
      <c r="S32" s="725"/>
      <c r="T32" s="725"/>
      <c r="U32" s="725"/>
      <c r="V32" s="725"/>
      <c r="W32" s="725"/>
      <c r="X32" s="725"/>
      <c r="Y32" s="725"/>
      <c r="Z32" s="725"/>
      <c r="AA32" s="725"/>
      <c r="AB32" s="725"/>
      <c r="AC32" s="725"/>
      <c r="AD32" s="725"/>
      <c r="AE32" s="725"/>
      <c r="AF32" s="725"/>
      <c r="AG32" s="725"/>
      <c r="AH32" s="725"/>
      <c r="AI32" s="725"/>
      <c r="AJ32" s="29"/>
      <c r="AK32" s="29"/>
      <c r="AL32" s="16"/>
      <c r="AM32" s="16"/>
      <c r="AN32" s="17"/>
      <c r="AO32" s="17"/>
      <c r="AP32" s="17"/>
      <c r="AQ32" s="17"/>
      <c r="AR32" s="17"/>
      <c r="AS32" s="17"/>
      <c r="AT32" s="17"/>
      <c r="AU32" s="17"/>
      <c r="AV32" s="17"/>
      <c r="AW32" s="17"/>
      <c r="AX32" s="17"/>
      <c r="AY32" s="17"/>
      <c r="AZ32" s="17"/>
    </row>
    <row r="33" spans="1:54" s="1" customFormat="1" ht="15" customHeight="1">
      <c r="A33" s="39"/>
      <c r="B33" s="39"/>
      <c r="C33" s="39"/>
      <c r="D33" s="39"/>
      <c r="E33" s="39"/>
      <c r="F33" s="39"/>
      <c r="G33" s="39"/>
      <c r="H33" s="39"/>
      <c r="I33" s="39"/>
      <c r="J33" s="39"/>
      <c r="K33" s="39"/>
      <c r="L33" s="39"/>
      <c r="M33" s="39"/>
      <c r="N33" s="39"/>
      <c r="O33" s="39"/>
      <c r="P33" s="39"/>
      <c r="Q33" s="39"/>
      <c r="R33" s="39"/>
      <c r="S33" s="39"/>
      <c r="T33" s="39"/>
      <c r="U33" s="39"/>
      <c r="V33" s="39"/>
      <c r="W33" s="39"/>
      <c r="X33" s="39"/>
      <c r="Y33" s="39"/>
      <c r="Z33" s="39"/>
      <c r="AA33" s="39"/>
      <c r="AB33" s="39"/>
      <c r="AC33" s="39"/>
      <c r="AD33" s="39"/>
      <c r="AE33" s="39"/>
      <c r="AF33" s="39"/>
      <c r="AG33" s="39"/>
      <c r="AH33" s="39"/>
      <c r="AI33" s="39"/>
      <c r="AJ33" s="16"/>
      <c r="AK33" s="16"/>
      <c r="AL33" s="16"/>
      <c r="AM33" s="16"/>
      <c r="AN33" s="17"/>
      <c r="AO33" s="17"/>
      <c r="AP33" s="17"/>
      <c r="AQ33" s="17"/>
      <c r="AR33" s="17"/>
      <c r="AS33" s="17"/>
      <c r="AT33" s="17"/>
      <c r="AU33" s="17"/>
      <c r="AV33" s="17"/>
      <c r="AW33" s="17"/>
      <c r="AX33" s="17"/>
      <c r="AY33" s="17"/>
      <c r="AZ33" s="17"/>
    </row>
    <row r="34" spans="1:54" s="1" customFormat="1" ht="15" customHeight="1">
      <c r="A34" s="726" t="s">
        <v>9</v>
      </c>
      <c r="B34" s="726"/>
      <c r="C34" s="726"/>
      <c r="D34" s="726"/>
      <c r="E34" s="726"/>
      <c r="F34" s="726"/>
      <c r="G34" s="726"/>
      <c r="H34" s="726"/>
      <c r="I34" s="726"/>
      <c r="J34" s="726"/>
      <c r="K34" s="726"/>
      <c r="L34" s="726"/>
      <c r="M34" s="726"/>
      <c r="N34" s="726"/>
      <c r="O34" s="726"/>
      <c r="P34" s="726"/>
      <c r="Q34" s="726"/>
      <c r="R34" s="726"/>
      <c r="S34" s="726"/>
      <c r="T34" s="726"/>
      <c r="U34" s="726"/>
      <c r="V34" s="726"/>
      <c r="W34" s="726"/>
      <c r="X34" s="726"/>
      <c r="Y34" s="726"/>
      <c r="Z34" s="726"/>
      <c r="AA34" s="726"/>
      <c r="AB34" s="726"/>
      <c r="AC34" s="726"/>
      <c r="AD34" s="726"/>
      <c r="AE34" s="726"/>
      <c r="AF34" s="726"/>
      <c r="AG34" s="726"/>
      <c r="AH34" s="726"/>
      <c r="AI34" s="726"/>
      <c r="AJ34" s="16"/>
      <c r="AK34" s="16"/>
      <c r="AL34" s="16"/>
      <c r="AM34" s="16"/>
      <c r="AN34" s="17"/>
      <c r="AO34" s="17"/>
      <c r="AP34" s="17"/>
      <c r="AQ34" s="17"/>
      <c r="AR34" s="17"/>
      <c r="AS34" s="17"/>
      <c r="AT34" s="17"/>
      <c r="AU34" s="17"/>
      <c r="AV34" s="17"/>
      <c r="AW34" s="17"/>
      <c r="AX34" s="17"/>
      <c r="AY34" s="17"/>
      <c r="AZ34" s="17"/>
    </row>
    <row r="35" spans="1:54" s="1" customFormat="1" ht="15" customHeight="1">
      <c r="A35" s="726" t="s">
        <v>27</v>
      </c>
      <c r="B35" s="726"/>
      <c r="C35" s="726"/>
      <c r="D35" s="726"/>
      <c r="E35" s="726"/>
      <c r="F35" s="726"/>
      <c r="G35" s="726"/>
      <c r="H35" s="726"/>
      <c r="I35" s="726"/>
      <c r="J35" s="726"/>
      <c r="K35" s="726"/>
      <c r="M35" s="727" t="e">
        <f>Z40+Z47+Z56+Z62+Z64</f>
        <v>#REF!</v>
      </c>
      <c r="N35" s="727"/>
      <c r="O35" s="727"/>
      <c r="P35" s="727"/>
      <c r="Q35" s="727"/>
      <c r="R35" s="727"/>
      <c r="S35" s="727"/>
      <c r="T35" s="727"/>
      <c r="U35" s="727"/>
      <c r="V35" s="727"/>
      <c r="W35" s="4" t="s">
        <v>6</v>
      </c>
      <c r="AJ35" s="17"/>
      <c r="AK35" s="17"/>
      <c r="AL35" s="17"/>
      <c r="AM35" s="17"/>
      <c r="AN35" s="17"/>
      <c r="AO35" s="17"/>
      <c r="AP35" s="17"/>
      <c r="AQ35" s="17"/>
      <c r="AR35" s="17"/>
      <c r="AS35" s="17"/>
      <c r="AT35" s="17"/>
      <c r="AU35" s="17"/>
      <c r="AV35" s="17"/>
      <c r="AW35" s="17"/>
      <c r="AX35" s="17"/>
      <c r="AY35" s="17"/>
      <c r="AZ35" s="17"/>
    </row>
    <row r="36" spans="1:54" s="1" customFormat="1" ht="15" customHeight="1">
      <c r="C36" s="1" t="s">
        <v>7</v>
      </c>
      <c r="AJ36" s="17"/>
      <c r="AK36" s="17"/>
      <c r="AL36" s="17"/>
      <c r="AM36" s="17"/>
      <c r="AN36" s="17"/>
      <c r="AO36" s="17"/>
      <c r="AP36" s="17"/>
      <c r="AQ36" s="17"/>
      <c r="AR36" s="17"/>
      <c r="AS36" s="17"/>
      <c r="AT36" s="17"/>
      <c r="AU36" s="17"/>
      <c r="AV36" s="17"/>
      <c r="AW36" s="17"/>
      <c r="AX36" s="17"/>
      <c r="AY36" s="17"/>
      <c r="AZ36" s="17"/>
    </row>
    <row r="37" spans="1:54" s="1" customFormat="1" ht="15" customHeight="1">
      <c r="D37" s="1" t="s">
        <v>8</v>
      </c>
      <c r="K37" s="13"/>
      <c r="L37" s="33" t="s">
        <v>36</v>
      </c>
      <c r="M37" s="728"/>
      <c r="N37" s="729"/>
      <c r="O37" s="1" t="s">
        <v>15</v>
      </c>
      <c r="P37" s="13"/>
      <c r="Q37" s="13"/>
      <c r="Y37" s="66"/>
      <c r="Z37" s="66"/>
      <c r="AA37" s="66"/>
      <c r="AB37" s="66"/>
      <c r="AC37" s="66"/>
      <c r="AD37" s="66"/>
      <c r="AE37" s="730"/>
      <c r="AF37" s="730"/>
      <c r="AG37" s="179"/>
      <c r="AL37" s="17"/>
      <c r="AM37" s="17"/>
      <c r="AN37" s="17"/>
      <c r="AO37" s="17"/>
      <c r="AP37" s="17"/>
      <c r="AQ37" s="17"/>
      <c r="AR37" s="17"/>
      <c r="AS37" s="17"/>
      <c r="AT37" s="17"/>
      <c r="AU37" s="17"/>
      <c r="AV37" s="17"/>
      <c r="AW37" s="17"/>
      <c r="AX37" s="17"/>
      <c r="AY37" s="17"/>
      <c r="AZ37" s="17"/>
      <c r="BA37" s="17"/>
      <c r="BB37" s="17"/>
    </row>
    <row r="38" spans="1:54" s="3" customFormat="1" ht="15" customHeight="1">
      <c r="D38" s="692" t="s">
        <v>16</v>
      </c>
      <c r="E38" s="693"/>
      <c r="F38" s="693"/>
      <c r="G38" s="693"/>
      <c r="H38" s="693"/>
      <c r="I38" s="693"/>
      <c r="J38" s="694"/>
      <c r="K38" s="695" t="s">
        <v>177</v>
      </c>
      <c r="L38" s="695"/>
      <c r="M38" s="695"/>
      <c r="N38" s="695"/>
      <c r="O38" s="695"/>
      <c r="P38" s="695" t="s">
        <v>20</v>
      </c>
      <c r="Q38" s="695"/>
      <c r="R38" s="695" t="s">
        <v>19</v>
      </c>
      <c r="S38" s="695"/>
      <c r="T38" s="695" t="s">
        <v>18</v>
      </c>
      <c r="U38" s="695"/>
      <c r="V38" s="695"/>
      <c r="W38" s="695"/>
      <c r="X38" s="695"/>
      <c r="Y38" s="695"/>
      <c r="Z38" s="731" t="s">
        <v>17</v>
      </c>
      <c r="AA38" s="731"/>
      <c r="AB38" s="731"/>
      <c r="AC38" s="731"/>
      <c r="AD38" s="731"/>
      <c r="AE38" s="731"/>
      <c r="AF38" s="731"/>
      <c r="AG38" s="731"/>
      <c r="AJ38" s="19"/>
      <c r="AK38" s="19"/>
      <c r="AL38" s="19"/>
      <c r="AM38" s="19"/>
      <c r="AN38" s="19"/>
      <c r="AO38" s="19"/>
      <c r="AP38" s="19"/>
      <c r="AQ38" s="19"/>
      <c r="AR38" s="19"/>
      <c r="AS38" s="19"/>
      <c r="AT38" s="19"/>
      <c r="AU38" s="19"/>
      <c r="AV38" s="19"/>
      <c r="AW38" s="19"/>
      <c r="AX38" s="19"/>
      <c r="AY38" s="19"/>
      <c r="AZ38" s="19"/>
    </row>
    <row r="39" spans="1:54" s="3" customFormat="1" ht="15" customHeight="1">
      <c r="D39" s="659" t="s">
        <v>23</v>
      </c>
      <c r="E39" s="660"/>
      <c r="F39" s="660"/>
      <c r="G39" s="660"/>
      <c r="H39" s="660"/>
      <c r="I39" s="660"/>
      <c r="J39" s="661"/>
      <c r="K39" s="695"/>
      <c r="L39" s="695"/>
      <c r="M39" s="695"/>
      <c r="N39" s="695"/>
      <c r="O39" s="695"/>
      <c r="P39" s="695"/>
      <c r="Q39" s="695"/>
      <c r="R39" s="695"/>
      <c r="S39" s="695"/>
      <c r="T39" s="695"/>
      <c r="U39" s="695"/>
      <c r="V39" s="695"/>
      <c r="W39" s="695"/>
      <c r="X39" s="695"/>
      <c r="Y39" s="695"/>
      <c r="Z39" s="731"/>
      <c r="AA39" s="731"/>
      <c r="AB39" s="731"/>
      <c r="AC39" s="731"/>
      <c r="AD39" s="731"/>
      <c r="AE39" s="731"/>
      <c r="AF39" s="731"/>
      <c r="AG39" s="731"/>
      <c r="AJ39" s="19"/>
      <c r="AK39" s="19"/>
      <c r="AL39" s="19"/>
      <c r="AM39" s="19"/>
      <c r="AN39" s="19"/>
      <c r="AO39" s="19"/>
      <c r="AP39" s="19"/>
      <c r="AQ39" s="19"/>
      <c r="AR39" s="19"/>
      <c r="AS39" s="19"/>
      <c r="AT39" s="19"/>
      <c r="AU39" s="19"/>
      <c r="AV39" s="19"/>
      <c r="AW39" s="19"/>
      <c r="AX39" s="19"/>
      <c r="AY39" s="19"/>
      <c r="AZ39" s="19"/>
    </row>
    <row r="40" spans="1:54" s="3" customFormat="1" ht="15" customHeight="1">
      <c r="D40" s="716" t="s">
        <v>10</v>
      </c>
      <c r="E40" s="717"/>
      <c r="F40" s="717"/>
      <c r="G40" s="717"/>
      <c r="H40" s="717"/>
      <c r="I40" s="717"/>
      <c r="J40" s="718"/>
      <c r="K40" s="719">
        <f>IFERROR(VLOOKUP($M$37,#REF!,4,1),0)</f>
        <v>0</v>
      </c>
      <c r="L40" s="720"/>
      <c r="M40" s="720"/>
      <c r="N40" s="720"/>
      <c r="O40" s="5" t="s">
        <v>6</v>
      </c>
      <c r="P40" s="168">
        <v>12</v>
      </c>
      <c r="Q40" s="46" t="s">
        <v>1</v>
      </c>
      <c r="R40" s="45" t="e">
        <f>【別紙2】受託児童数一覧!#REF!</f>
        <v>#REF!</v>
      </c>
      <c r="S40" s="67" t="s">
        <v>15</v>
      </c>
      <c r="T40" s="721" t="e">
        <f>K40*P40*R40</f>
        <v>#REF!</v>
      </c>
      <c r="U40" s="722"/>
      <c r="V40" s="722"/>
      <c r="W40" s="722"/>
      <c r="X40" s="722"/>
      <c r="Y40" s="160" t="s">
        <v>6</v>
      </c>
      <c r="Z40" s="668" t="e">
        <f>SUM(T40:X43)</f>
        <v>#REF!</v>
      </c>
      <c r="AA40" s="669"/>
      <c r="AB40" s="669"/>
      <c r="AC40" s="669"/>
      <c r="AD40" s="669"/>
      <c r="AE40" s="669"/>
      <c r="AF40" s="669"/>
      <c r="AG40" s="674" t="s">
        <v>6</v>
      </c>
      <c r="AJ40" s="19"/>
      <c r="AK40" s="19"/>
      <c r="AL40" s="19"/>
      <c r="AM40" s="19"/>
      <c r="AN40" s="19"/>
      <c r="AO40" s="19"/>
      <c r="AP40" s="19"/>
      <c r="AQ40" s="19"/>
      <c r="AR40" s="19"/>
      <c r="AS40" s="19"/>
      <c r="AT40" s="19"/>
      <c r="AU40" s="19"/>
      <c r="AV40" s="19"/>
      <c r="AW40" s="19"/>
      <c r="AX40" s="19"/>
      <c r="AY40" s="19"/>
      <c r="AZ40" s="19"/>
    </row>
    <row r="41" spans="1:54" s="3" customFormat="1" ht="15" customHeight="1">
      <c r="D41" s="716" t="s">
        <v>11</v>
      </c>
      <c r="E41" s="717"/>
      <c r="F41" s="717"/>
      <c r="G41" s="717"/>
      <c r="H41" s="717"/>
      <c r="I41" s="717"/>
      <c r="J41" s="718"/>
      <c r="K41" s="719">
        <f>IFERROR(VLOOKUP($M$37,#REF!,5,1),0)</f>
        <v>0</v>
      </c>
      <c r="L41" s="720"/>
      <c r="M41" s="720"/>
      <c r="N41" s="720"/>
      <c r="O41" s="5" t="s">
        <v>6</v>
      </c>
      <c r="P41" s="168">
        <v>12</v>
      </c>
      <c r="Q41" s="46" t="s">
        <v>1</v>
      </c>
      <c r="R41" s="45" t="e">
        <f>SUM(【別紙2】受託児童数一覧!#REF!+【別紙2】受託児童数一覧!#REF!)</f>
        <v>#REF!</v>
      </c>
      <c r="S41" s="67" t="s">
        <v>15</v>
      </c>
      <c r="T41" s="721" t="e">
        <f>K41*P41*R41</f>
        <v>#REF!</v>
      </c>
      <c r="U41" s="722"/>
      <c r="V41" s="722"/>
      <c r="W41" s="722"/>
      <c r="X41" s="722"/>
      <c r="Y41" s="160" t="s">
        <v>6</v>
      </c>
      <c r="Z41" s="670"/>
      <c r="AA41" s="671"/>
      <c r="AB41" s="671"/>
      <c r="AC41" s="671"/>
      <c r="AD41" s="671"/>
      <c r="AE41" s="671"/>
      <c r="AF41" s="671"/>
      <c r="AG41" s="675"/>
      <c r="AJ41" s="19"/>
      <c r="AK41" s="19"/>
      <c r="AL41" s="19"/>
      <c r="AM41" s="19"/>
      <c r="AN41" s="19"/>
      <c r="AO41" s="19"/>
      <c r="AP41" s="19"/>
      <c r="AQ41" s="19"/>
      <c r="AR41" s="34"/>
      <c r="AS41" s="19"/>
      <c r="AT41" s="19"/>
      <c r="AU41" s="19"/>
      <c r="AV41" s="19"/>
      <c r="AW41" s="19"/>
      <c r="AX41" s="19"/>
      <c r="AY41" s="19"/>
      <c r="AZ41" s="19"/>
    </row>
    <row r="42" spans="1:54" s="3" customFormat="1" ht="15" customHeight="1">
      <c r="D42" s="716" t="s">
        <v>12</v>
      </c>
      <c r="E42" s="717"/>
      <c r="F42" s="717"/>
      <c r="G42" s="717"/>
      <c r="H42" s="717"/>
      <c r="I42" s="717"/>
      <c r="J42" s="718"/>
      <c r="K42" s="719">
        <f>IFERROR(VLOOKUP($M$37,#REF!,6,1),0)</f>
        <v>0</v>
      </c>
      <c r="L42" s="720"/>
      <c r="M42" s="720"/>
      <c r="N42" s="720"/>
      <c r="O42" s="5" t="s">
        <v>6</v>
      </c>
      <c r="P42" s="168">
        <v>12</v>
      </c>
      <c r="Q42" s="46" t="s">
        <v>14</v>
      </c>
      <c r="R42" s="45" t="e">
        <f>【別紙2】受託児童数一覧!#REF!</f>
        <v>#REF!</v>
      </c>
      <c r="S42" s="67" t="s">
        <v>15</v>
      </c>
      <c r="T42" s="721" t="e">
        <f>K42*P42*R42</f>
        <v>#REF!</v>
      </c>
      <c r="U42" s="722"/>
      <c r="V42" s="722"/>
      <c r="W42" s="722"/>
      <c r="X42" s="722"/>
      <c r="Y42" s="196" t="s">
        <v>6</v>
      </c>
      <c r="Z42" s="670"/>
      <c r="AA42" s="671"/>
      <c r="AB42" s="671"/>
      <c r="AC42" s="671"/>
      <c r="AD42" s="671"/>
      <c r="AE42" s="671"/>
      <c r="AF42" s="671"/>
      <c r="AG42" s="675"/>
      <c r="AJ42" s="19"/>
      <c r="AK42" s="19"/>
      <c r="AL42" s="19"/>
      <c r="AM42" s="19"/>
      <c r="AN42" s="19"/>
      <c r="AO42" s="19"/>
      <c r="AP42" s="19"/>
      <c r="AQ42" s="19"/>
      <c r="AR42" s="19"/>
      <c r="AS42" s="19"/>
      <c r="AT42" s="19"/>
      <c r="AU42" s="19"/>
      <c r="AV42" s="19"/>
      <c r="AW42" s="19"/>
      <c r="AX42" s="19"/>
      <c r="AY42" s="19"/>
      <c r="AZ42" s="19"/>
    </row>
    <row r="43" spans="1:54" s="3" customFormat="1" ht="15" customHeight="1">
      <c r="D43" s="716" t="s">
        <v>13</v>
      </c>
      <c r="E43" s="717"/>
      <c r="F43" s="717"/>
      <c r="G43" s="717"/>
      <c r="H43" s="717"/>
      <c r="I43" s="717"/>
      <c r="J43" s="718"/>
      <c r="K43" s="719">
        <f>IFERROR(VLOOKUP($M$37,#REF!,7,1),0)</f>
        <v>0</v>
      </c>
      <c r="L43" s="720"/>
      <c r="M43" s="720"/>
      <c r="N43" s="720"/>
      <c r="O43" s="5" t="s">
        <v>6</v>
      </c>
      <c r="P43" s="168">
        <v>12</v>
      </c>
      <c r="Q43" s="46" t="s">
        <v>14</v>
      </c>
      <c r="R43" s="45" t="e">
        <f>SUM(【別紙2】受託児童数一覧!#REF!+【別紙2】受託児童数一覧!#REF!)</f>
        <v>#REF!</v>
      </c>
      <c r="S43" s="67" t="s">
        <v>15</v>
      </c>
      <c r="T43" s="723" t="e">
        <f>K43*P43*R43</f>
        <v>#REF!</v>
      </c>
      <c r="U43" s="724"/>
      <c r="V43" s="724"/>
      <c r="W43" s="724"/>
      <c r="X43" s="724"/>
      <c r="Y43" s="158" t="s">
        <v>6</v>
      </c>
      <c r="Z43" s="672"/>
      <c r="AA43" s="673"/>
      <c r="AB43" s="673"/>
      <c r="AC43" s="673"/>
      <c r="AD43" s="673"/>
      <c r="AE43" s="673"/>
      <c r="AF43" s="673"/>
      <c r="AG43" s="676"/>
      <c r="AJ43" s="19"/>
      <c r="AK43" s="19"/>
      <c r="AL43" s="19"/>
      <c r="AM43" s="19"/>
      <c r="AN43" s="19"/>
      <c r="AO43" s="19"/>
      <c r="AP43" s="19"/>
      <c r="AQ43" s="19"/>
      <c r="AR43" s="19"/>
      <c r="AS43" s="19"/>
      <c r="AT43" s="19"/>
      <c r="AU43" s="19"/>
      <c r="AV43" s="19"/>
      <c r="AW43" s="19"/>
      <c r="AX43" s="19"/>
      <c r="AY43" s="19"/>
      <c r="AZ43" s="19"/>
    </row>
    <row r="44" spans="1:54" s="3" customFormat="1" ht="15" customHeight="1">
      <c r="D44" s="3" t="s">
        <v>21</v>
      </c>
      <c r="P44" s="47"/>
      <c r="Q44" s="47"/>
      <c r="Z44" s="35"/>
      <c r="AA44" s="35"/>
      <c r="AB44" s="35"/>
      <c r="AC44" s="35"/>
      <c r="AD44" s="35"/>
      <c r="AE44" s="35"/>
      <c r="AF44" s="35"/>
      <c r="AG44" s="35"/>
      <c r="AJ44" s="19"/>
      <c r="AK44" s="19"/>
      <c r="AL44" s="19"/>
      <c r="AM44" s="19"/>
      <c r="AN44" s="19"/>
      <c r="AO44" s="19"/>
      <c r="AP44" s="19"/>
      <c r="AQ44" s="19"/>
      <c r="AR44" s="19"/>
      <c r="AS44" s="19"/>
      <c r="AT44" s="19"/>
      <c r="AU44" s="19"/>
      <c r="AV44" s="19"/>
      <c r="AW44" s="19"/>
      <c r="AX44" s="19"/>
      <c r="AY44" s="19"/>
      <c r="AZ44" s="19"/>
    </row>
    <row r="45" spans="1:54" s="3" customFormat="1" ht="15" customHeight="1">
      <c r="D45" s="692" t="s">
        <v>16</v>
      </c>
      <c r="E45" s="693"/>
      <c r="F45" s="693"/>
      <c r="G45" s="693"/>
      <c r="H45" s="693"/>
      <c r="I45" s="693"/>
      <c r="J45" s="694"/>
      <c r="K45" s="695" t="s">
        <v>22</v>
      </c>
      <c r="L45" s="695"/>
      <c r="M45" s="695"/>
      <c r="N45" s="695"/>
      <c r="O45" s="695"/>
      <c r="P45" s="696" t="s">
        <v>20</v>
      </c>
      <c r="Q45" s="696"/>
      <c r="R45" s="695" t="s">
        <v>19</v>
      </c>
      <c r="S45" s="695"/>
      <c r="T45" s="697" t="s">
        <v>18</v>
      </c>
      <c r="U45" s="698"/>
      <c r="V45" s="698"/>
      <c r="W45" s="698"/>
      <c r="X45" s="698"/>
      <c r="Y45" s="699"/>
      <c r="Z45" s="653" t="s">
        <v>17</v>
      </c>
      <c r="AA45" s="654"/>
      <c r="AB45" s="654"/>
      <c r="AC45" s="654"/>
      <c r="AD45" s="654"/>
      <c r="AE45" s="654"/>
      <c r="AF45" s="654"/>
      <c r="AG45" s="655"/>
      <c r="AJ45" s="19"/>
      <c r="AK45" s="19"/>
      <c r="AL45" s="19"/>
      <c r="AM45" s="19"/>
      <c r="AN45" s="19"/>
      <c r="AO45" s="19"/>
      <c r="AP45" s="19"/>
      <c r="AQ45" s="19"/>
      <c r="AR45" s="19"/>
      <c r="AS45" s="19"/>
      <c r="AT45" s="19"/>
      <c r="AU45" s="19"/>
      <c r="AV45" s="19"/>
      <c r="AW45" s="19"/>
      <c r="AX45" s="19"/>
      <c r="AY45" s="19"/>
      <c r="AZ45" s="19"/>
    </row>
    <row r="46" spans="1:54" s="3" customFormat="1" ht="15" customHeight="1">
      <c r="D46" s="659" t="s">
        <v>23</v>
      </c>
      <c r="E46" s="660"/>
      <c r="F46" s="660"/>
      <c r="G46" s="660"/>
      <c r="H46" s="660"/>
      <c r="I46" s="660"/>
      <c r="J46" s="661"/>
      <c r="K46" s="695"/>
      <c r="L46" s="695"/>
      <c r="M46" s="695"/>
      <c r="N46" s="695"/>
      <c r="O46" s="695"/>
      <c r="P46" s="696"/>
      <c r="Q46" s="696"/>
      <c r="R46" s="695"/>
      <c r="S46" s="695"/>
      <c r="T46" s="700"/>
      <c r="U46" s="701"/>
      <c r="V46" s="701"/>
      <c r="W46" s="701"/>
      <c r="X46" s="701"/>
      <c r="Y46" s="702"/>
      <c r="Z46" s="656"/>
      <c r="AA46" s="657"/>
      <c r="AB46" s="657"/>
      <c r="AC46" s="657"/>
      <c r="AD46" s="657"/>
      <c r="AE46" s="657"/>
      <c r="AF46" s="657"/>
      <c r="AG46" s="658"/>
      <c r="AJ46" s="19"/>
      <c r="AK46" s="19"/>
      <c r="AL46" s="19"/>
      <c r="AM46" s="19"/>
      <c r="AN46" s="19"/>
      <c r="AO46" s="19"/>
      <c r="AP46" s="19"/>
      <c r="AQ46" s="19"/>
      <c r="AR46" s="19"/>
      <c r="AS46" s="19"/>
      <c r="AT46" s="19"/>
      <c r="AU46" s="19"/>
      <c r="AV46" s="19"/>
      <c r="AW46" s="19"/>
      <c r="AX46" s="19"/>
      <c r="AY46" s="19"/>
      <c r="AZ46" s="19"/>
    </row>
    <row r="47" spans="1:54" s="3" customFormat="1" ht="15" customHeight="1">
      <c r="D47" s="662" t="s">
        <v>32</v>
      </c>
      <c r="E47" s="663"/>
      <c r="F47" s="663"/>
      <c r="G47" s="663"/>
      <c r="H47" s="663"/>
      <c r="I47" s="663"/>
      <c r="J47" s="664"/>
      <c r="K47" s="665" t="e">
        <f>#REF!</f>
        <v>#REF!</v>
      </c>
      <c r="L47" s="665"/>
      <c r="M47" s="665"/>
      <c r="N47" s="577"/>
      <c r="O47" s="5" t="s">
        <v>6</v>
      </c>
      <c r="P47" s="168">
        <v>12</v>
      </c>
      <c r="Q47" s="46" t="s">
        <v>1</v>
      </c>
      <c r="R47" s="14" t="e">
        <f>SUM(R40:R43)</f>
        <v>#REF!</v>
      </c>
      <c r="S47" s="67" t="s">
        <v>15</v>
      </c>
      <c r="T47" s="666" t="e">
        <f>K47*P47*R47</f>
        <v>#REF!</v>
      </c>
      <c r="U47" s="667"/>
      <c r="V47" s="667"/>
      <c r="W47" s="667"/>
      <c r="X47" s="667"/>
      <c r="Y47" s="196" t="s">
        <v>6</v>
      </c>
      <c r="Z47" s="668" t="e">
        <f>SUM(T47+T48+T49+C52+T52)</f>
        <v>#REF!</v>
      </c>
      <c r="AA47" s="669"/>
      <c r="AB47" s="669"/>
      <c r="AC47" s="669"/>
      <c r="AD47" s="669"/>
      <c r="AE47" s="669"/>
      <c r="AF47" s="669"/>
      <c r="AG47" s="674" t="s">
        <v>5</v>
      </c>
      <c r="AJ47" s="19"/>
      <c r="AK47" s="19"/>
      <c r="AL47" s="19"/>
      <c r="AM47" s="19"/>
      <c r="AN47" s="19"/>
      <c r="AO47" s="19"/>
      <c r="AP47" s="19"/>
      <c r="AQ47" s="19"/>
      <c r="AR47" s="19"/>
      <c r="AS47" s="19"/>
      <c r="AT47" s="19"/>
      <c r="AU47" s="19"/>
      <c r="AV47" s="19"/>
      <c r="AW47" s="19"/>
      <c r="AX47" s="19"/>
      <c r="AY47" s="19"/>
      <c r="AZ47" s="19"/>
    </row>
    <row r="48" spans="1:54" s="1" customFormat="1" ht="15" customHeight="1">
      <c r="D48" s="677" t="s">
        <v>45</v>
      </c>
      <c r="E48" s="678"/>
      <c r="F48" s="678"/>
      <c r="G48" s="678"/>
      <c r="H48" s="678"/>
      <c r="I48" s="678"/>
      <c r="J48" s="679"/>
      <c r="K48" s="680" t="e">
        <f>#REF!</f>
        <v>#REF!</v>
      </c>
      <c r="L48" s="681"/>
      <c r="M48" s="681"/>
      <c r="N48" s="681"/>
      <c r="O48" s="6" t="s">
        <v>6</v>
      </c>
      <c r="P48" s="168">
        <v>12</v>
      </c>
      <c r="Q48" s="46" t="s">
        <v>1</v>
      </c>
      <c r="R48" s="45" t="e">
        <f>R42</f>
        <v>#REF!</v>
      </c>
      <c r="S48" s="67" t="s">
        <v>15</v>
      </c>
      <c r="T48" s="666" t="e">
        <f>K48*P48*R48</f>
        <v>#REF!</v>
      </c>
      <c r="U48" s="667"/>
      <c r="V48" s="667"/>
      <c r="W48" s="667"/>
      <c r="X48" s="667"/>
      <c r="Y48" s="44" t="s">
        <v>6</v>
      </c>
      <c r="Z48" s="670"/>
      <c r="AA48" s="671"/>
      <c r="AB48" s="671"/>
      <c r="AC48" s="671"/>
      <c r="AD48" s="671"/>
      <c r="AE48" s="671"/>
      <c r="AF48" s="671"/>
      <c r="AG48" s="675"/>
      <c r="AJ48" s="17"/>
      <c r="AK48" s="17"/>
      <c r="AL48" s="17"/>
      <c r="AM48" s="17"/>
      <c r="AN48" s="17"/>
      <c r="AO48" s="17"/>
      <c r="AP48" s="17"/>
      <c r="AQ48" s="36"/>
      <c r="AR48" s="17"/>
      <c r="AS48" s="17"/>
      <c r="AT48" s="17"/>
      <c r="AU48" s="17"/>
      <c r="AV48" s="17"/>
      <c r="AW48" s="17"/>
      <c r="AX48" s="17"/>
      <c r="AY48" s="17"/>
      <c r="AZ48" s="17"/>
    </row>
    <row r="49" spans="4:54" s="1" customFormat="1" ht="15" customHeight="1">
      <c r="D49" s="632" t="s">
        <v>34</v>
      </c>
      <c r="E49" s="633"/>
      <c r="F49" s="633"/>
      <c r="G49" s="633"/>
      <c r="H49" s="633"/>
      <c r="I49" s="583"/>
      <c r="J49" s="584"/>
      <c r="K49" s="634">
        <f>IF(AM51=1,IFERROR(VLOOKUP($M$37,#REF!,4,1),0),IF(AM51=2,IFERROR(VLOOKUP($M$37,#REF!,4,1),0),))</f>
        <v>0</v>
      </c>
      <c r="L49" s="635"/>
      <c r="M49" s="635"/>
      <c r="N49" s="635"/>
      <c r="O49" s="591" t="s">
        <v>6</v>
      </c>
      <c r="P49" s="638">
        <v>12</v>
      </c>
      <c r="Q49" s="630" t="s">
        <v>1</v>
      </c>
      <c r="R49" s="682">
        <f>IF(K49&gt;0,SUM(R40:R43),)</f>
        <v>0</v>
      </c>
      <c r="S49" s="684" t="s">
        <v>15</v>
      </c>
      <c r="T49" s="686">
        <f>K49*P49*R49</f>
        <v>0</v>
      </c>
      <c r="U49" s="687"/>
      <c r="V49" s="687"/>
      <c r="W49" s="687"/>
      <c r="X49" s="687"/>
      <c r="Y49" s="688" t="s">
        <v>6</v>
      </c>
      <c r="Z49" s="670"/>
      <c r="AA49" s="671"/>
      <c r="AB49" s="671"/>
      <c r="AC49" s="671"/>
      <c r="AD49" s="671"/>
      <c r="AE49" s="671"/>
      <c r="AF49" s="671"/>
      <c r="AG49" s="675"/>
      <c r="AJ49" s="17"/>
      <c r="AK49" s="17"/>
      <c r="AL49" s="17"/>
      <c r="AM49" s="38">
        <f>IF(I49="○",1,)</f>
        <v>0</v>
      </c>
      <c r="AN49" s="17"/>
      <c r="AO49" s="38" t="b">
        <f>IF(M37&gt;=91,"5.0",IF(M37&gt;=41,"5.2",IF(M37&gt;=1,"4.2")))</f>
        <v>0</v>
      </c>
      <c r="AQ49" s="17"/>
      <c r="AR49" s="17"/>
      <c r="AS49" s="17"/>
      <c r="AT49" s="17"/>
      <c r="AU49" s="17"/>
      <c r="AV49" s="17"/>
      <c r="AW49" s="17"/>
      <c r="AX49" s="17"/>
      <c r="AY49" s="17"/>
      <c r="AZ49" s="17"/>
    </row>
    <row r="50" spans="4:54" s="1" customFormat="1" ht="15" customHeight="1">
      <c r="D50" s="690" t="s">
        <v>35</v>
      </c>
      <c r="E50" s="691"/>
      <c r="F50" s="691"/>
      <c r="G50" s="691"/>
      <c r="H50" s="691"/>
      <c r="I50" s="583"/>
      <c r="J50" s="584"/>
      <c r="K50" s="636"/>
      <c r="L50" s="637"/>
      <c r="M50" s="637"/>
      <c r="N50" s="637"/>
      <c r="O50" s="593"/>
      <c r="P50" s="639"/>
      <c r="Q50" s="631"/>
      <c r="R50" s="683"/>
      <c r="S50" s="685"/>
      <c r="T50" s="602"/>
      <c r="U50" s="603"/>
      <c r="V50" s="603"/>
      <c r="W50" s="603"/>
      <c r="X50" s="603"/>
      <c r="Y50" s="689"/>
      <c r="Z50" s="670"/>
      <c r="AA50" s="671"/>
      <c r="AB50" s="671"/>
      <c r="AC50" s="671"/>
      <c r="AD50" s="671"/>
      <c r="AE50" s="671"/>
      <c r="AF50" s="671"/>
      <c r="AG50" s="675"/>
      <c r="AJ50" s="17"/>
      <c r="AK50" s="17"/>
      <c r="AL50" s="17"/>
      <c r="AM50" s="38">
        <f>IF(I50="○",2,)</f>
        <v>0</v>
      </c>
      <c r="AN50" s="17"/>
      <c r="AO50" s="38" t="b">
        <f>IF(M37&gt;=91,"5.0",IF(M37&gt;=41,"5.2",IF(M37&gt;=1,"4.2")))</f>
        <v>0</v>
      </c>
      <c r="AP50" s="17"/>
      <c r="AQ50" s="17"/>
      <c r="AR50" s="17"/>
      <c r="AS50" s="17"/>
      <c r="AT50" s="17"/>
      <c r="AU50" s="17"/>
      <c r="AV50" s="17"/>
      <c r="AW50" s="17"/>
      <c r="AX50" s="17"/>
      <c r="AY50" s="17"/>
      <c r="AZ50" s="17"/>
    </row>
    <row r="51" spans="4:54" s="1" customFormat="1" ht="15" customHeight="1">
      <c r="D51" s="706" t="s">
        <v>59</v>
      </c>
      <c r="E51" s="707"/>
      <c r="F51" s="707"/>
      <c r="G51" s="707"/>
      <c r="H51" s="707"/>
      <c r="I51" s="707"/>
      <c r="J51" s="708"/>
      <c r="K51" s="153"/>
      <c r="L51" s="703" t="s">
        <v>58</v>
      </c>
      <c r="M51" s="704"/>
      <c r="N51" s="704"/>
      <c r="O51" s="704"/>
      <c r="P51" s="704"/>
      <c r="Q51" s="704"/>
      <c r="R51" s="704"/>
      <c r="S51" s="704"/>
      <c r="T51" s="704"/>
      <c r="U51" s="704"/>
      <c r="V51" s="704"/>
      <c r="W51" s="704"/>
      <c r="X51" s="704"/>
      <c r="Y51" s="705"/>
      <c r="Z51" s="670"/>
      <c r="AA51" s="671"/>
      <c r="AB51" s="671"/>
      <c r="AC51" s="671"/>
      <c r="AD51" s="671"/>
      <c r="AE51" s="671"/>
      <c r="AF51" s="671"/>
      <c r="AG51" s="675"/>
      <c r="AJ51" s="17"/>
      <c r="AK51" s="17"/>
      <c r="AL51" s="17"/>
      <c r="AM51" s="38">
        <f>SUM(AM49:AM50)</f>
        <v>0</v>
      </c>
      <c r="AN51" s="17"/>
      <c r="AO51" s="38"/>
      <c r="AP51" s="17"/>
      <c r="AQ51" s="17"/>
      <c r="AR51" s="17"/>
      <c r="AS51" s="17"/>
      <c r="AT51" s="17"/>
      <c r="AU51" s="17"/>
      <c r="AV51" s="17"/>
      <c r="AW51" s="17"/>
      <c r="AX51" s="17"/>
      <c r="AY51" s="17"/>
      <c r="AZ51" s="17"/>
    </row>
    <row r="52" spans="4:54" s="1" customFormat="1" ht="15" customHeight="1">
      <c r="D52" s="709"/>
      <c r="E52" s="710"/>
      <c r="F52" s="710"/>
      <c r="G52" s="710"/>
      <c r="H52" s="710"/>
      <c r="I52" s="710"/>
      <c r="J52" s="711"/>
      <c r="K52" s="577" t="e">
        <f>#REF!</f>
        <v>#REF!</v>
      </c>
      <c r="L52" s="640"/>
      <c r="M52" s="640"/>
      <c r="N52" s="640"/>
      <c r="O52" s="48" t="s">
        <v>6</v>
      </c>
      <c r="P52" s="166">
        <v>1</v>
      </c>
      <c r="Q52" s="167" t="s">
        <v>0</v>
      </c>
      <c r="R52" s="45">
        <f>【別紙2】受託児童数一覧!O21</f>
        <v>0</v>
      </c>
      <c r="S52" s="48" t="s">
        <v>15</v>
      </c>
      <c r="T52" s="641" t="e">
        <f>MAX(K52*P52*R52,0)</f>
        <v>#REF!</v>
      </c>
      <c r="U52" s="642"/>
      <c r="V52" s="642"/>
      <c r="W52" s="642"/>
      <c r="X52" s="642"/>
      <c r="Y52" s="49" t="s">
        <v>6</v>
      </c>
      <c r="Z52" s="670"/>
      <c r="AA52" s="671"/>
      <c r="AB52" s="671"/>
      <c r="AC52" s="671"/>
      <c r="AD52" s="671"/>
      <c r="AE52" s="671"/>
      <c r="AF52" s="671"/>
      <c r="AG52" s="675"/>
      <c r="AJ52" s="17"/>
      <c r="AK52" s="17"/>
      <c r="AL52" s="17"/>
      <c r="AM52" s="17"/>
      <c r="AN52" s="17"/>
      <c r="AO52" s="17"/>
      <c r="AP52" s="17"/>
      <c r="AQ52" s="36"/>
      <c r="AR52" s="17"/>
      <c r="AS52" s="17"/>
      <c r="AT52" s="17"/>
      <c r="AU52" s="17"/>
      <c r="AV52" s="17"/>
      <c r="AW52" s="17"/>
      <c r="AX52" s="17"/>
      <c r="AY52" s="17"/>
      <c r="AZ52" s="17"/>
    </row>
    <row r="53" spans="4:54" s="1" customFormat="1" ht="15" customHeight="1">
      <c r="D53" s="712"/>
      <c r="E53" s="713"/>
      <c r="F53" s="713"/>
      <c r="G53" s="713"/>
      <c r="H53" s="713"/>
      <c r="I53" s="713"/>
      <c r="J53" s="714"/>
      <c r="K53" s="628" t="s">
        <v>57</v>
      </c>
      <c r="L53" s="629"/>
      <c r="M53" s="629"/>
      <c r="N53" s="629"/>
      <c r="O53" s="629"/>
      <c r="P53" s="629"/>
      <c r="Q53" s="629"/>
      <c r="R53" s="629"/>
      <c r="S53" s="715" t="s">
        <v>52</v>
      </c>
      <c r="T53" s="715"/>
      <c r="U53" s="180">
        <f>【別紙2】受託児童数一覧!L21</f>
        <v>0</v>
      </c>
      <c r="V53" s="50" t="s">
        <v>53</v>
      </c>
      <c r="W53" s="218" t="s">
        <v>51</v>
      </c>
      <c r="X53" s="193">
        <f>【別紙2】受託児童数一覧!M21</f>
        <v>0</v>
      </c>
      <c r="Y53" s="194" t="s">
        <v>53</v>
      </c>
      <c r="Z53" s="672"/>
      <c r="AA53" s="673"/>
      <c r="AB53" s="673"/>
      <c r="AC53" s="673"/>
      <c r="AD53" s="673"/>
      <c r="AE53" s="673"/>
      <c r="AF53" s="673"/>
      <c r="AG53" s="676"/>
      <c r="AJ53" s="17"/>
      <c r="AK53" s="17" t="b">
        <v>0</v>
      </c>
      <c r="AL53" s="17"/>
      <c r="AM53" s="38"/>
      <c r="AN53" s="17"/>
      <c r="AO53" s="38"/>
      <c r="AP53" s="17"/>
      <c r="AQ53" s="17"/>
      <c r="AR53" s="17"/>
      <c r="AS53" s="17"/>
      <c r="AT53" s="17"/>
      <c r="AU53" s="17"/>
      <c r="AV53" s="17"/>
      <c r="AW53" s="17"/>
      <c r="AX53" s="17"/>
      <c r="AY53" s="17"/>
      <c r="AZ53" s="17"/>
    </row>
    <row r="54" spans="4:54" s="1" customFormat="1" ht="15" customHeight="1">
      <c r="D54" s="626" t="s">
        <v>33</v>
      </c>
      <c r="E54" s="626"/>
      <c r="F54" s="626"/>
      <c r="G54" s="626"/>
      <c r="H54" s="626"/>
      <c r="I54" s="626"/>
      <c r="J54" s="626"/>
      <c r="K54" s="626"/>
      <c r="L54" s="626"/>
      <c r="M54" s="626"/>
      <c r="N54" s="626"/>
      <c r="O54" s="626"/>
      <c r="P54" s="626"/>
      <c r="Q54" s="626"/>
      <c r="R54" s="626"/>
      <c r="S54" s="626"/>
      <c r="T54" s="626"/>
      <c r="U54" s="627"/>
      <c r="V54" s="624" t="s">
        <v>198</v>
      </c>
      <c r="W54" s="625"/>
      <c r="X54" s="201" t="e">
        <f>【別紙2】受託児童数一覧!#REF!</f>
        <v>#REF!</v>
      </c>
      <c r="Y54" s="12" t="s">
        <v>199</v>
      </c>
      <c r="Z54" s="181"/>
      <c r="AA54" s="181"/>
      <c r="AB54" s="181"/>
      <c r="AC54" s="181"/>
      <c r="AD54" s="181"/>
      <c r="AE54" s="181"/>
      <c r="AF54" s="40"/>
      <c r="AI54" s="17"/>
      <c r="AJ54" s="17"/>
      <c r="AK54" s="17"/>
      <c r="AL54" s="37"/>
      <c r="AM54" s="17"/>
      <c r="AN54" s="38"/>
      <c r="AO54" s="17"/>
      <c r="AP54" s="17"/>
      <c r="AQ54" s="17"/>
      <c r="AR54" s="17"/>
      <c r="AS54" s="17"/>
      <c r="AT54" s="17"/>
      <c r="AU54" s="17"/>
      <c r="AV54" s="17"/>
      <c r="AW54" s="17"/>
      <c r="AX54" s="17"/>
      <c r="AY54" s="17"/>
    </row>
    <row r="55" spans="4:54" s="1" customFormat="1" ht="15" customHeight="1">
      <c r="D55" s="600" t="s">
        <v>61</v>
      </c>
      <c r="E55" s="600"/>
      <c r="F55" s="600"/>
      <c r="G55" s="600"/>
      <c r="H55" s="600"/>
      <c r="I55" s="601"/>
      <c r="J55" s="650"/>
      <c r="K55" s="651"/>
      <c r="L55" s="651"/>
      <c r="M55" s="652"/>
      <c r="N55" s="1" t="s">
        <v>15</v>
      </c>
      <c r="O55" s="41"/>
      <c r="P55" s="42"/>
      <c r="Q55" s="41"/>
      <c r="R55" s="43"/>
      <c r="S55" s="162"/>
      <c r="T55" s="150"/>
      <c r="U55" s="150"/>
      <c r="V55" s="150"/>
      <c r="W55" s="150"/>
      <c r="X55" s="150"/>
      <c r="Y55" s="154"/>
      <c r="Z55" s="181"/>
      <c r="AA55" s="181"/>
      <c r="AB55" s="181"/>
      <c r="AC55" s="181"/>
      <c r="AD55" s="181"/>
      <c r="AE55" s="181"/>
      <c r="AF55" s="181"/>
      <c r="AG55" s="40"/>
      <c r="AJ55" s="17"/>
      <c r="AK55" s="17"/>
      <c r="AL55" s="17"/>
      <c r="AM55" s="38"/>
      <c r="AN55" s="17"/>
      <c r="AO55" s="38"/>
      <c r="AP55" s="17"/>
      <c r="AQ55" s="17"/>
      <c r="AR55" s="17"/>
      <c r="AS55" s="17"/>
      <c r="AT55" s="182"/>
      <c r="AU55" s="17"/>
      <c r="AV55" s="17"/>
      <c r="AW55" s="17"/>
      <c r="AX55" s="17"/>
      <c r="AY55" s="17"/>
      <c r="AZ55" s="17"/>
    </row>
    <row r="56" spans="4:54" s="1" customFormat="1" ht="15" customHeight="1">
      <c r="D56" s="647" t="s">
        <v>42</v>
      </c>
      <c r="E56" s="648"/>
      <c r="F56" s="648"/>
      <c r="G56" s="648"/>
      <c r="H56" s="648"/>
      <c r="I56" s="648"/>
      <c r="J56" s="649"/>
      <c r="K56" s="577" t="e">
        <f>#REF!</f>
        <v>#REF!</v>
      </c>
      <c r="L56" s="578"/>
      <c r="M56" s="578"/>
      <c r="N56" s="578"/>
      <c r="O56" s="6" t="s">
        <v>6</v>
      </c>
      <c r="P56" s="45">
        <v>12</v>
      </c>
      <c r="Q56" s="48" t="s">
        <v>1</v>
      </c>
      <c r="R56" s="15" t="str">
        <f>IF(J55=0,"0",ROUND((J55+AO50)/3,0))</f>
        <v>0</v>
      </c>
      <c r="S56" s="159" t="s">
        <v>15</v>
      </c>
      <c r="T56" s="579" t="e">
        <f>(K56*P56*R56)</f>
        <v>#REF!</v>
      </c>
      <c r="U56" s="580"/>
      <c r="V56" s="580"/>
      <c r="W56" s="580"/>
      <c r="X56" s="580"/>
      <c r="Y56" s="44" t="s">
        <v>6</v>
      </c>
      <c r="Z56" s="586" t="e">
        <f>T56+T57</f>
        <v>#REF!</v>
      </c>
      <c r="AA56" s="645"/>
      <c r="AB56" s="645"/>
      <c r="AC56" s="645"/>
      <c r="AD56" s="645"/>
      <c r="AE56" s="645"/>
      <c r="AF56" s="645"/>
      <c r="AG56" s="591" t="s">
        <v>56</v>
      </c>
      <c r="AJ56" s="17"/>
      <c r="AK56" s="17"/>
      <c r="AL56" s="17"/>
      <c r="AM56" s="38"/>
      <c r="AN56" s="17"/>
      <c r="AO56" s="38"/>
      <c r="AP56" s="17"/>
      <c r="AQ56" s="17"/>
      <c r="AR56" s="17"/>
      <c r="AS56" s="17"/>
      <c r="AT56" s="182"/>
      <c r="AU56" s="17"/>
      <c r="AV56" s="17"/>
      <c r="AW56" s="17"/>
      <c r="AX56" s="17"/>
      <c r="AY56" s="17"/>
      <c r="AZ56" s="17"/>
    </row>
    <row r="57" spans="4:54" s="1" customFormat="1" ht="15" customHeight="1">
      <c r="D57" s="647" t="s">
        <v>43</v>
      </c>
      <c r="E57" s="648"/>
      <c r="F57" s="648"/>
      <c r="G57" s="648"/>
      <c r="H57" s="648"/>
      <c r="I57" s="648"/>
      <c r="J57" s="649"/>
      <c r="K57" s="577" t="e">
        <f>#REF!</f>
        <v>#REF!</v>
      </c>
      <c r="L57" s="578"/>
      <c r="M57" s="578"/>
      <c r="N57" s="578"/>
      <c r="O57" s="6" t="s">
        <v>6</v>
      </c>
      <c r="P57" s="45">
        <v>12</v>
      </c>
      <c r="Q57" s="48" t="s">
        <v>1</v>
      </c>
      <c r="R57" s="15" t="str">
        <f>IF(J55=0,"0",ROUND((J55+AO50)/5,0))</f>
        <v>0</v>
      </c>
      <c r="S57" s="159" t="s">
        <v>15</v>
      </c>
      <c r="T57" s="602" t="e">
        <f>(K57*P57*R57)</f>
        <v>#REF!</v>
      </c>
      <c r="U57" s="603"/>
      <c r="V57" s="603"/>
      <c r="W57" s="603"/>
      <c r="X57" s="603"/>
      <c r="Y57" s="163" t="s">
        <v>6</v>
      </c>
      <c r="Z57" s="646"/>
      <c r="AA57" s="646"/>
      <c r="AB57" s="646"/>
      <c r="AC57" s="646"/>
      <c r="AD57" s="646"/>
      <c r="AE57" s="646"/>
      <c r="AF57" s="646"/>
      <c r="AG57" s="593"/>
      <c r="AJ57" s="17"/>
      <c r="AK57" s="17"/>
      <c r="AL57" s="17"/>
      <c r="AM57" s="38"/>
      <c r="AN57" s="17"/>
      <c r="AO57" s="38"/>
      <c r="AP57" s="17"/>
      <c r="AQ57" s="17"/>
      <c r="AR57" s="17"/>
      <c r="AS57" s="17"/>
      <c r="AT57" s="183"/>
      <c r="AU57" s="17"/>
      <c r="AV57" s="17"/>
      <c r="AW57" s="17"/>
      <c r="AX57" s="17"/>
      <c r="AY57" s="17"/>
      <c r="AZ57" s="17"/>
    </row>
    <row r="58" spans="4:54" s="1" customFormat="1" ht="15" customHeight="1">
      <c r="D58" s="51"/>
      <c r="E58" s="184"/>
      <c r="F58" s="184"/>
      <c r="G58" s="184"/>
      <c r="H58" s="184"/>
      <c r="I58" s="184"/>
      <c r="J58" s="184"/>
      <c r="K58" s="157"/>
      <c r="L58" s="185"/>
      <c r="M58" s="185"/>
      <c r="N58" s="185"/>
      <c r="O58" s="52"/>
      <c r="P58" s="56"/>
      <c r="Q58" s="52"/>
      <c r="R58" s="53"/>
      <c r="S58" s="54"/>
      <c r="T58" s="161"/>
      <c r="U58" s="161"/>
      <c r="V58" s="161"/>
      <c r="W58" s="161"/>
      <c r="X58" s="161"/>
      <c r="Y58" s="55"/>
      <c r="Z58" s="186"/>
      <c r="AA58" s="186"/>
      <c r="AB58" s="186"/>
      <c r="AC58" s="186"/>
      <c r="AD58" s="186"/>
      <c r="AE58" s="186"/>
      <c r="AF58" s="186"/>
      <c r="AG58" s="54"/>
      <c r="AJ58" s="17"/>
      <c r="AK58" s="17"/>
      <c r="AL58" s="17"/>
      <c r="AM58" s="38"/>
      <c r="AN58" s="17"/>
      <c r="AO58" s="38"/>
      <c r="AP58" s="17"/>
      <c r="AQ58" s="17"/>
      <c r="AR58" s="17"/>
      <c r="AS58" s="17"/>
      <c r="AT58" s="183"/>
      <c r="AU58" s="17"/>
      <c r="AV58" s="17"/>
      <c r="AW58" s="17"/>
      <c r="AX58" s="17"/>
      <c r="AY58" s="17"/>
      <c r="AZ58" s="17"/>
    </row>
    <row r="59" spans="4:54" s="1" customFormat="1" ht="15" customHeight="1">
      <c r="D59" s="2"/>
      <c r="E59" s="144"/>
      <c r="F59" s="144"/>
      <c r="G59" s="144"/>
      <c r="H59" s="144"/>
      <c r="I59" s="144"/>
      <c r="J59" s="145"/>
      <c r="K59" s="145"/>
      <c r="L59" s="145"/>
      <c r="M59" s="145"/>
      <c r="N59" s="145"/>
      <c r="O59" s="145"/>
      <c r="P59" s="145"/>
      <c r="Q59" s="145"/>
      <c r="R59" s="147"/>
      <c r="S59" s="147"/>
      <c r="T59" s="187"/>
      <c r="U59" s="620" t="s">
        <v>175</v>
      </c>
      <c r="V59" s="621"/>
      <c r="W59" s="621"/>
      <c r="X59" s="621"/>
      <c r="Y59" s="622"/>
      <c r="Z59" s="148" t="s">
        <v>173</v>
      </c>
      <c r="AA59" s="151"/>
      <c r="AB59" s="149"/>
      <c r="AC59" s="606" t="s">
        <v>144</v>
      </c>
      <c r="AD59" s="607"/>
      <c r="AE59" s="607"/>
      <c r="AF59" s="607"/>
      <c r="AG59" s="513"/>
      <c r="AH59" s="117"/>
      <c r="AI59" s="57"/>
      <c r="AJ59" s="157"/>
      <c r="AK59" s="17"/>
      <c r="AL59" s="37"/>
      <c r="AM59" s="17"/>
      <c r="AN59" s="38"/>
      <c r="AO59" s="17"/>
      <c r="AP59" s="17"/>
      <c r="AQ59" s="17"/>
      <c r="AR59" s="17"/>
      <c r="AS59" s="182"/>
      <c r="AT59" s="17"/>
      <c r="AU59" s="17"/>
      <c r="AV59" s="17"/>
      <c r="AW59" s="17"/>
      <c r="AX59" s="17"/>
      <c r="AY59" s="17"/>
    </row>
    <row r="60" spans="4:54" s="1" customFormat="1" ht="15" customHeight="1">
      <c r="D60" s="610" t="s">
        <v>170</v>
      </c>
      <c r="E60" s="611"/>
      <c r="F60" s="611"/>
      <c r="G60" s="611"/>
      <c r="H60" s="611"/>
      <c r="I60" s="612"/>
      <c r="J60" s="146" t="s">
        <v>171</v>
      </c>
      <c r="K60" s="616" t="s">
        <v>174</v>
      </c>
      <c r="L60" s="617"/>
      <c r="M60" s="617"/>
      <c r="N60" s="617"/>
      <c r="O60" s="617"/>
      <c r="P60" s="617"/>
      <c r="Q60" s="617"/>
      <c r="R60" s="617"/>
      <c r="S60" s="617"/>
      <c r="T60" s="617"/>
      <c r="U60" s="608" t="e">
        <f>#REF!</f>
        <v>#REF!</v>
      </c>
      <c r="V60" s="609"/>
      <c r="W60" s="609"/>
      <c r="X60" s="609"/>
      <c r="Y60" s="188" t="s">
        <v>176</v>
      </c>
      <c r="Z60" s="604">
        <v>1</v>
      </c>
      <c r="AA60" s="604"/>
      <c r="AB60" s="152" t="s">
        <v>0</v>
      </c>
      <c r="AC60" s="501" t="e">
        <f>U60*Z60</f>
        <v>#REF!</v>
      </c>
      <c r="AD60" s="543"/>
      <c r="AE60" s="543"/>
      <c r="AF60" s="543"/>
      <c r="AG60" s="155" t="s">
        <v>176</v>
      </c>
      <c r="AH60" s="117"/>
      <c r="AI60" s="57"/>
      <c r="AJ60" s="157"/>
      <c r="AK60" s="17"/>
      <c r="AL60" s="37"/>
      <c r="AN60" s="175"/>
      <c r="AO60" s="17" t="b">
        <f>IF(M37&gt;=91,"8.4",IF(M37&gt;=41,"8.7",IF(M37&gt;=31,"7.5",IF(M37&gt;=1,"7.8"))))</f>
        <v>0</v>
      </c>
      <c r="AR60" s="17"/>
      <c r="AS60" s="182"/>
      <c r="AT60" s="17"/>
      <c r="AU60" s="17"/>
      <c r="AV60" s="17"/>
      <c r="AW60" s="17"/>
      <c r="AX60" s="17"/>
      <c r="AY60" s="17"/>
    </row>
    <row r="61" spans="4:54" s="1" customFormat="1" ht="15" customHeight="1">
      <c r="D61" s="613"/>
      <c r="E61" s="614"/>
      <c r="F61" s="614"/>
      <c r="G61" s="614"/>
      <c r="H61" s="614"/>
      <c r="I61" s="615"/>
      <c r="J61" s="146" t="s">
        <v>172</v>
      </c>
      <c r="K61" s="618" t="s">
        <v>200</v>
      </c>
      <c r="L61" s="619"/>
      <c r="M61" s="619"/>
      <c r="N61" s="619"/>
      <c r="O61" s="619"/>
      <c r="P61" s="619"/>
      <c r="Q61" s="619"/>
      <c r="R61" s="619"/>
      <c r="S61" s="619"/>
      <c r="T61" s="619"/>
      <c r="U61" s="608">
        <f>IF(J55=0,"0",ROUND(J55*1.3+AO60,0)*11000)*12</f>
        <v>0</v>
      </c>
      <c r="V61" s="609"/>
      <c r="W61" s="609"/>
      <c r="X61" s="609"/>
      <c r="Y61" s="188" t="s">
        <v>176</v>
      </c>
      <c r="Z61" s="605">
        <v>1</v>
      </c>
      <c r="AA61" s="605"/>
      <c r="AB61" s="219" t="s">
        <v>0</v>
      </c>
      <c r="AC61" s="501">
        <f>U61*Z61</f>
        <v>0</v>
      </c>
      <c r="AD61" s="543"/>
      <c r="AE61" s="543"/>
      <c r="AF61" s="543"/>
      <c r="AG61" s="155" t="s">
        <v>176</v>
      </c>
      <c r="AH61" s="117"/>
      <c r="AI61" s="57"/>
      <c r="AJ61" s="157"/>
      <c r="AK61" s="17"/>
      <c r="AL61" s="37"/>
      <c r="AN61" s="175"/>
      <c r="AR61" s="17"/>
      <c r="AS61" s="183"/>
      <c r="AT61" s="17"/>
      <c r="AU61" s="17"/>
      <c r="AV61" s="17"/>
      <c r="AW61" s="17"/>
      <c r="AX61" s="17"/>
      <c r="AY61" s="17"/>
    </row>
    <row r="62" spans="4:54" s="1" customFormat="1" ht="15" customHeight="1">
      <c r="D62" s="142"/>
      <c r="E62" s="142"/>
      <c r="F62" s="142"/>
      <c r="G62" s="142"/>
      <c r="H62" s="142"/>
      <c r="I62" s="142"/>
      <c r="J62" s="57"/>
      <c r="K62" s="57"/>
      <c r="L62" s="57"/>
      <c r="M62" s="57"/>
      <c r="N62" s="57"/>
      <c r="O62" s="57"/>
      <c r="P62" s="57"/>
      <c r="Q62" s="59"/>
      <c r="R62" s="141"/>
      <c r="S62" s="141"/>
      <c r="U62" s="176"/>
      <c r="V62" s="189"/>
      <c r="W62" s="117" t="s">
        <v>190</v>
      </c>
      <c r="X62" s="156"/>
      <c r="Y62" s="143"/>
      <c r="Z62" s="643" t="e">
        <f>MAX(AC60,AC61)</f>
        <v>#REF!</v>
      </c>
      <c r="AA62" s="644"/>
      <c r="AB62" s="644"/>
      <c r="AC62" s="644"/>
      <c r="AD62" s="644"/>
      <c r="AE62" s="644"/>
      <c r="AF62" s="644"/>
      <c r="AG62" s="169" t="s">
        <v>176</v>
      </c>
      <c r="AH62" s="143"/>
      <c r="AI62" s="117"/>
      <c r="AJ62" s="57"/>
      <c r="AK62" s="157"/>
      <c r="AL62" s="17"/>
      <c r="AM62" s="175"/>
      <c r="AO62" s="175"/>
      <c r="AR62" s="17"/>
      <c r="AS62" s="17"/>
      <c r="AT62" s="182"/>
      <c r="AU62" s="17"/>
      <c r="AV62" s="17"/>
      <c r="AW62" s="17"/>
      <c r="AX62" s="17"/>
      <c r="AY62" s="17"/>
      <c r="AZ62" s="17"/>
    </row>
    <row r="63" spans="4:54" s="1" customFormat="1" ht="15" customHeight="1">
      <c r="D63" s="170"/>
      <c r="E63" s="170"/>
      <c r="F63" s="170"/>
      <c r="G63" s="170"/>
      <c r="H63" s="170"/>
      <c r="I63" s="58"/>
      <c r="J63" s="58"/>
      <c r="K63" s="58"/>
      <c r="L63" s="157"/>
      <c r="M63" s="157"/>
      <c r="N63" s="157"/>
      <c r="O63" s="157"/>
      <c r="P63" s="157"/>
      <c r="Q63" s="157"/>
      <c r="R63" s="157"/>
      <c r="S63" s="59"/>
      <c r="T63" s="141"/>
      <c r="U63" s="60"/>
      <c r="V63" s="61"/>
      <c r="W63" s="60"/>
      <c r="X63" s="179"/>
      <c r="Y63" s="157"/>
      <c r="Z63" s="157"/>
      <c r="AA63" s="157"/>
      <c r="AB63" s="157"/>
      <c r="AC63" s="157"/>
      <c r="AD63" s="157"/>
      <c r="AE63" s="157"/>
      <c r="AF63" s="62"/>
      <c r="AG63" s="157"/>
      <c r="AH63" s="157"/>
      <c r="AI63" s="157"/>
      <c r="AJ63" s="157"/>
      <c r="AK63" s="157"/>
      <c r="AL63" s="57"/>
      <c r="AM63" s="157"/>
      <c r="AO63" s="175"/>
      <c r="AQ63" s="175"/>
      <c r="AR63" s="17"/>
      <c r="AS63" s="17"/>
      <c r="AT63" s="17"/>
      <c r="AU63" s="17"/>
      <c r="AV63" s="182"/>
      <c r="AW63" s="17"/>
      <c r="AX63" s="17"/>
      <c r="AY63" s="17"/>
      <c r="AZ63" s="17"/>
      <c r="BA63" s="17"/>
      <c r="BB63" s="17"/>
    </row>
    <row r="64" spans="4:54" s="1" customFormat="1" ht="15" customHeight="1">
      <c r="D64" s="594" t="s">
        <v>178</v>
      </c>
      <c r="E64" s="594"/>
      <c r="F64" s="594"/>
      <c r="G64" s="594"/>
      <c r="H64" s="594"/>
      <c r="I64" s="594"/>
      <c r="J64" s="594"/>
      <c r="K64" s="577">
        <f>IFERROR(VLOOKUP($M$37,#REF!,4,1),0)</f>
        <v>0</v>
      </c>
      <c r="L64" s="578"/>
      <c r="M64" s="578"/>
      <c r="N64" s="578"/>
      <c r="O64" s="6" t="s">
        <v>6</v>
      </c>
      <c r="P64" s="202">
        <v>1</v>
      </c>
      <c r="Q64" s="203" t="s">
        <v>0</v>
      </c>
      <c r="R64" s="15" t="e">
        <f>#REF!</f>
        <v>#REF!</v>
      </c>
      <c r="S64" s="195" t="s">
        <v>15</v>
      </c>
      <c r="T64" s="579" t="e">
        <f>(K64*P64*R64)</f>
        <v>#REF!</v>
      </c>
      <c r="U64" s="580"/>
      <c r="V64" s="580"/>
      <c r="W64" s="580"/>
      <c r="X64" s="580"/>
      <c r="Y64" s="44" t="s">
        <v>6</v>
      </c>
      <c r="Z64" s="585" t="e">
        <f>SUM(T64:X67)</f>
        <v>#REF!</v>
      </c>
      <c r="AA64" s="586"/>
      <c r="AB64" s="586"/>
      <c r="AC64" s="586"/>
      <c r="AD64" s="586"/>
      <c r="AE64" s="586"/>
      <c r="AF64" s="586"/>
      <c r="AG64" s="591" t="s">
        <v>56</v>
      </c>
      <c r="AH64" s="57"/>
      <c r="AI64" s="623"/>
      <c r="AK64" s="17"/>
      <c r="AL64" s="17"/>
      <c r="AN64" s="175"/>
      <c r="AP64" s="175"/>
      <c r="AR64" s="17"/>
      <c r="AS64" s="17"/>
      <c r="AT64" s="17"/>
      <c r="AU64" s="182"/>
      <c r="AV64" s="17"/>
      <c r="AW64" s="17"/>
      <c r="AX64" s="17"/>
      <c r="AY64" s="17"/>
      <c r="AZ64" s="17"/>
      <c r="BA64" s="17"/>
    </row>
    <row r="65" spans="1:53" s="1" customFormat="1" ht="15" customHeight="1">
      <c r="D65" s="594" t="s">
        <v>179</v>
      </c>
      <c r="E65" s="594"/>
      <c r="F65" s="594"/>
      <c r="G65" s="594"/>
      <c r="H65" s="594"/>
      <c r="I65" s="594"/>
      <c r="J65" s="594"/>
      <c r="K65" s="577" t="e">
        <f>#REF!</f>
        <v>#REF!</v>
      </c>
      <c r="L65" s="578"/>
      <c r="M65" s="578"/>
      <c r="N65" s="578"/>
      <c r="O65" s="6" t="s">
        <v>6</v>
      </c>
      <c r="P65" s="202">
        <v>1</v>
      </c>
      <c r="Q65" s="203" t="s">
        <v>188</v>
      </c>
      <c r="R65" s="583"/>
      <c r="S65" s="584"/>
      <c r="T65" s="579" t="str">
        <f>IF(R65="○",#REF!,"")</f>
        <v/>
      </c>
      <c r="U65" s="580"/>
      <c r="V65" s="580"/>
      <c r="W65" s="580"/>
      <c r="X65" s="580"/>
      <c r="Y65" s="44" t="s">
        <v>6</v>
      </c>
      <c r="Z65" s="587"/>
      <c r="AA65" s="588"/>
      <c r="AB65" s="588"/>
      <c r="AC65" s="588"/>
      <c r="AD65" s="588"/>
      <c r="AE65" s="588"/>
      <c r="AF65" s="588"/>
      <c r="AG65" s="592"/>
      <c r="AH65" s="57"/>
      <c r="AI65" s="623"/>
      <c r="AJ65" s="39"/>
      <c r="AK65" s="16"/>
      <c r="AL65" s="16"/>
      <c r="AM65" s="39"/>
      <c r="AN65" s="39"/>
      <c r="AO65" s="63"/>
      <c r="AP65" s="63"/>
      <c r="AR65" s="17"/>
      <c r="AS65" s="17"/>
      <c r="AT65" s="17"/>
      <c r="AU65" s="182"/>
      <c r="AV65" s="17"/>
      <c r="AW65" s="17"/>
      <c r="AX65" s="17"/>
      <c r="AY65" s="17"/>
      <c r="AZ65" s="17"/>
      <c r="BA65" s="17"/>
    </row>
    <row r="66" spans="1:53" s="1" customFormat="1" ht="15" customHeight="1">
      <c r="D66" s="594" t="s">
        <v>169</v>
      </c>
      <c r="E66" s="594"/>
      <c r="F66" s="594"/>
      <c r="G66" s="594"/>
      <c r="H66" s="594"/>
      <c r="I66" s="594"/>
      <c r="J66" s="594"/>
      <c r="K66" s="577" t="e">
        <f>#REF!</f>
        <v>#REF!</v>
      </c>
      <c r="L66" s="578"/>
      <c r="M66" s="578"/>
      <c r="N66" s="578"/>
      <c r="O66" s="6" t="s">
        <v>6</v>
      </c>
      <c r="P66" s="202">
        <v>1</v>
      </c>
      <c r="Q66" s="203" t="s">
        <v>188</v>
      </c>
      <c r="R66" s="583"/>
      <c r="S66" s="584"/>
      <c r="T66" s="579" t="str">
        <f>IF(R66="○",#REF!,"")</f>
        <v/>
      </c>
      <c r="U66" s="580"/>
      <c r="V66" s="580"/>
      <c r="W66" s="580"/>
      <c r="X66" s="580"/>
      <c r="Y66" s="44" t="s">
        <v>6</v>
      </c>
      <c r="Z66" s="587"/>
      <c r="AA66" s="588"/>
      <c r="AB66" s="588"/>
      <c r="AC66" s="588"/>
      <c r="AD66" s="588"/>
      <c r="AE66" s="588"/>
      <c r="AF66" s="588"/>
      <c r="AG66" s="592"/>
      <c r="AH66" s="157"/>
      <c r="AI66" s="157"/>
      <c r="AJ66" s="39"/>
      <c r="AK66" s="16"/>
      <c r="AL66" s="16"/>
      <c r="AM66" s="39"/>
      <c r="AN66" s="39"/>
      <c r="AO66" s="63"/>
      <c r="AP66" s="63"/>
      <c r="AR66" s="17"/>
      <c r="AS66" s="17"/>
      <c r="AT66" s="17"/>
      <c r="AU66" s="182"/>
      <c r="AV66" s="17"/>
      <c r="AW66" s="17"/>
      <c r="AX66" s="17"/>
      <c r="AY66" s="17"/>
      <c r="AZ66" s="17"/>
      <c r="BA66" s="17"/>
    </row>
    <row r="67" spans="1:53" s="1" customFormat="1" ht="15" customHeight="1">
      <c r="D67" s="595" t="s">
        <v>180</v>
      </c>
      <c r="E67" s="596"/>
      <c r="F67" s="596"/>
      <c r="G67" s="596"/>
      <c r="H67" s="596"/>
      <c r="I67" s="596"/>
      <c r="J67" s="597"/>
      <c r="K67" s="577">
        <f>IFERROR(#REF!,0)</f>
        <v>0</v>
      </c>
      <c r="L67" s="578"/>
      <c r="M67" s="578"/>
      <c r="N67" s="578"/>
      <c r="O67" s="6" t="s">
        <v>6</v>
      </c>
      <c r="P67" s="45">
        <v>12</v>
      </c>
      <c r="Q67" s="203" t="s">
        <v>1</v>
      </c>
      <c r="R67" s="598"/>
      <c r="S67" s="599"/>
      <c r="T67" s="581" t="e">
        <f>#REF!</f>
        <v>#REF!</v>
      </c>
      <c r="U67" s="582"/>
      <c r="V67" s="582"/>
      <c r="W67" s="582"/>
      <c r="X67" s="582"/>
      <c r="Y67" s="197" t="s">
        <v>6</v>
      </c>
      <c r="Z67" s="589"/>
      <c r="AA67" s="590"/>
      <c r="AB67" s="590"/>
      <c r="AC67" s="590"/>
      <c r="AD67" s="590"/>
      <c r="AE67" s="590"/>
      <c r="AF67" s="590"/>
      <c r="AG67" s="593"/>
      <c r="AH67" s="157"/>
      <c r="AI67" s="157"/>
      <c r="AJ67" s="39"/>
      <c r="AK67" s="16"/>
      <c r="AL67" s="16"/>
      <c r="AM67" s="39"/>
      <c r="AN67" s="39"/>
      <c r="AR67" s="17"/>
      <c r="AS67" s="17"/>
      <c r="AT67" s="17"/>
      <c r="AU67" s="182"/>
      <c r="AV67" s="17"/>
      <c r="AW67" s="17"/>
      <c r="AX67" s="17"/>
      <c r="AY67" s="17"/>
      <c r="AZ67" s="17"/>
      <c r="BA67" s="17"/>
    </row>
    <row r="68" spans="1:53" s="1" customFormat="1" ht="15" customHeight="1">
      <c r="D68" s="177"/>
      <c r="F68" s="177"/>
      <c r="G68" s="177"/>
      <c r="H68" s="177"/>
      <c r="I68" s="177"/>
      <c r="J68" s="177"/>
      <c r="K68" s="157"/>
      <c r="L68" s="185"/>
      <c r="M68" s="185"/>
      <c r="N68" s="185"/>
      <c r="O68" s="52"/>
      <c r="P68" s="56"/>
      <c r="Q68" s="178"/>
      <c r="R68" s="53"/>
      <c r="S68" s="54"/>
      <c r="T68" s="174"/>
      <c r="U68" s="174"/>
      <c r="V68" s="174"/>
      <c r="W68" s="174"/>
      <c r="X68" s="174"/>
      <c r="Y68" s="55"/>
      <c r="Z68" s="186"/>
      <c r="AA68" s="186"/>
      <c r="AB68" s="186"/>
      <c r="AC68" s="186"/>
      <c r="AD68" s="186"/>
      <c r="AE68" s="186"/>
      <c r="AF68" s="186"/>
      <c r="AG68" s="54"/>
      <c r="AH68" s="157"/>
      <c r="AI68" s="157"/>
      <c r="AJ68" s="39"/>
      <c r="AK68" s="16"/>
      <c r="AL68" s="16"/>
      <c r="AM68" s="39"/>
      <c r="AN68" s="39"/>
      <c r="AR68" s="17"/>
      <c r="AS68" s="17"/>
      <c r="AT68" s="17"/>
      <c r="AU68" s="182"/>
      <c r="AV68" s="17"/>
      <c r="AW68" s="17"/>
      <c r="AX68" s="17"/>
      <c r="AY68" s="17"/>
      <c r="AZ68" s="17"/>
      <c r="BA68" s="17"/>
    </row>
    <row r="69" spans="1:53" s="1" customFormat="1" ht="15" customHeight="1">
      <c r="I69" s="184"/>
      <c r="J69" s="184"/>
      <c r="K69" s="157"/>
      <c r="L69" s="185"/>
      <c r="M69" s="185"/>
      <c r="N69" s="185"/>
      <c r="O69" s="52"/>
      <c r="P69" s="56"/>
      <c r="Q69" s="52"/>
      <c r="R69" s="53"/>
      <c r="S69" s="54"/>
      <c r="T69" s="161"/>
      <c r="U69" s="161"/>
      <c r="V69" s="161"/>
      <c r="W69" s="161"/>
      <c r="X69" s="161"/>
      <c r="Y69" s="55"/>
      <c r="Z69" s="186"/>
      <c r="AA69" s="186"/>
      <c r="AB69" s="186"/>
      <c r="AC69" s="186"/>
      <c r="AD69" s="186"/>
      <c r="AE69" s="186"/>
      <c r="AF69" s="186"/>
      <c r="AG69" s="54"/>
      <c r="AI69" s="13"/>
      <c r="AJ69" s="17"/>
      <c r="AK69" s="17"/>
      <c r="AL69" s="17"/>
      <c r="AR69" s="182"/>
      <c r="AS69" s="17"/>
      <c r="AT69" s="17"/>
      <c r="AU69" s="17"/>
      <c r="AV69" s="17"/>
      <c r="AW69" s="17"/>
      <c r="AX69" s="17"/>
    </row>
    <row r="70" spans="1:53" s="1" customFormat="1" ht="15" customHeight="1">
      <c r="A70" s="39" t="s">
        <v>25</v>
      </c>
      <c r="B70" s="39"/>
      <c r="C70" s="39"/>
      <c r="Y70" s="39"/>
      <c r="Z70" s="39"/>
      <c r="AA70" s="39"/>
      <c r="AB70" s="39"/>
      <c r="AC70" s="39"/>
      <c r="AD70" s="39"/>
      <c r="AE70" s="39"/>
      <c r="AF70" s="39"/>
      <c r="AG70" s="39"/>
      <c r="AH70" s="39"/>
      <c r="AK70" s="17"/>
      <c r="AL70" s="17"/>
      <c r="AR70" s="183"/>
      <c r="AS70" s="17"/>
      <c r="AT70" s="17"/>
      <c r="AU70" s="17"/>
      <c r="AV70" s="17"/>
      <c r="AW70" s="17"/>
      <c r="AX70" s="17"/>
    </row>
    <row r="71" spans="1:53" s="63" customFormat="1" ht="15" customHeight="1">
      <c r="B71" s="192" t="s">
        <v>62</v>
      </c>
      <c r="C71" s="192"/>
      <c r="D71" s="192"/>
      <c r="E71" s="192"/>
      <c r="F71" s="192"/>
      <c r="G71" s="192"/>
      <c r="H71" s="192"/>
      <c r="I71" s="192"/>
      <c r="J71" s="192"/>
      <c r="K71" s="192"/>
      <c r="L71" s="192"/>
      <c r="M71" s="192"/>
      <c r="N71" s="192"/>
      <c r="O71" s="192"/>
      <c r="P71" s="192" t="s">
        <v>202</v>
      </c>
      <c r="Q71" s="192"/>
      <c r="R71" s="192"/>
      <c r="S71" s="192"/>
      <c r="T71" s="192"/>
      <c r="U71" s="192"/>
      <c r="V71" s="192"/>
      <c r="W71" s="192"/>
      <c r="X71" s="192"/>
      <c r="Y71" s="192" t="s">
        <v>213</v>
      </c>
      <c r="Z71" s="192"/>
      <c r="AA71" s="192"/>
      <c r="AB71" s="192"/>
      <c r="AC71" s="192"/>
      <c r="AD71" s="192"/>
      <c r="AE71" s="198"/>
      <c r="AF71" s="198"/>
      <c r="AG71" s="198"/>
      <c r="AH71" s="65"/>
      <c r="AK71" s="64"/>
      <c r="AL71" s="64"/>
      <c r="AR71" s="190"/>
      <c r="AS71" s="64"/>
      <c r="AT71" s="64"/>
      <c r="AU71" s="64"/>
      <c r="AV71" s="64"/>
      <c r="AW71" s="64"/>
      <c r="AX71" s="64"/>
    </row>
    <row r="72" spans="1:53" s="63" customFormat="1" ht="15" customHeight="1">
      <c r="B72" s="192" t="s">
        <v>63</v>
      </c>
      <c r="C72" s="192"/>
      <c r="D72" s="192"/>
      <c r="E72" s="192"/>
      <c r="F72" s="192"/>
      <c r="G72" s="192"/>
      <c r="H72" s="192"/>
      <c r="I72" s="192"/>
      <c r="J72" s="192"/>
      <c r="K72" s="192"/>
      <c r="L72" s="192"/>
      <c r="M72" s="192"/>
      <c r="N72" s="192"/>
      <c r="O72" s="192"/>
      <c r="P72" s="192" t="s">
        <v>203</v>
      </c>
      <c r="Q72" s="192"/>
      <c r="R72" s="192"/>
      <c r="S72" s="192"/>
      <c r="T72" s="192"/>
      <c r="U72" s="192"/>
      <c r="V72" s="192"/>
      <c r="W72" s="192"/>
      <c r="X72" s="192"/>
      <c r="Y72" s="192" t="s">
        <v>214</v>
      </c>
      <c r="Z72" s="192"/>
      <c r="AA72" s="192"/>
      <c r="AB72" s="192"/>
      <c r="AC72" s="192"/>
      <c r="AD72" s="192"/>
      <c r="AE72" s="192"/>
      <c r="AF72" s="192"/>
      <c r="AG72" s="192"/>
      <c r="AK72" s="64"/>
      <c r="AL72" s="64"/>
      <c r="AM72" s="64"/>
      <c r="AN72" s="64"/>
      <c r="AO72" s="64"/>
      <c r="AP72" s="64"/>
      <c r="AQ72" s="64"/>
      <c r="AR72" s="190"/>
      <c r="AS72" s="64"/>
      <c r="AT72" s="64"/>
      <c r="AU72" s="64"/>
      <c r="AV72" s="64"/>
      <c r="AW72" s="64"/>
      <c r="AX72" s="64"/>
    </row>
    <row r="73" spans="1:53" s="63" customFormat="1" ht="15" customHeight="1">
      <c r="B73" s="199" t="s">
        <v>192</v>
      </c>
      <c r="C73" s="192"/>
      <c r="D73" s="192"/>
      <c r="E73" s="192"/>
      <c r="F73" s="192"/>
      <c r="G73" s="192"/>
      <c r="H73" s="192"/>
      <c r="I73" s="192"/>
      <c r="J73" s="192"/>
      <c r="K73" s="192"/>
      <c r="L73" s="192"/>
      <c r="M73" s="192"/>
      <c r="N73" s="192"/>
      <c r="O73" s="192"/>
      <c r="P73" s="192" t="s">
        <v>204</v>
      </c>
      <c r="Q73" s="192"/>
      <c r="R73" s="192"/>
      <c r="S73" s="192"/>
      <c r="T73" s="192"/>
      <c r="U73" s="192"/>
      <c r="V73" s="192"/>
      <c r="W73" s="192"/>
      <c r="X73" s="192"/>
      <c r="Y73" s="192" t="s">
        <v>215</v>
      </c>
      <c r="Z73" s="192"/>
      <c r="AA73" s="192"/>
      <c r="AB73" s="192"/>
      <c r="AC73" s="192"/>
      <c r="AD73" s="192"/>
      <c r="AE73" s="192"/>
      <c r="AF73" s="192"/>
      <c r="AG73" s="192"/>
      <c r="AK73" s="64"/>
      <c r="AL73" s="64"/>
      <c r="AM73" s="64"/>
      <c r="AN73" s="64"/>
      <c r="AO73" s="64"/>
      <c r="AP73" s="64"/>
      <c r="AQ73" s="64"/>
      <c r="AR73" s="190"/>
      <c r="AS73" s="64"/>
      <c r="AT73" s="64"/>
      <c r="AU73" s="64"/>
      <c r="AV73" s="64"/>
      <c r="AW73" s="64"/>
      <c r="AX73" s="64"/>
    </row>
    <row r="74" spans="1:53" s="63" customFormat="1" ht="15" customHeight="1">
      <c r="B74" s="199" t="s">
        <v>193</v>
      </c>
      <c r="C74" s="192"/>
      <c r="D74" s="192"/>
      <c r="E74" s="192"/>
      <c r="F74" s="192"/>
      <c r="G74" s="192"/>
      <c r="H74" s="192"/>
      <c r="I74" s="192"/>
      <c r="J74" s="192"/>
      <c r="K74" s="192"/>
      <c r="L74" s="192"/>
      <c r="M74" s="192"/>
      <c r="N74" s="192"/>
      <c r="O74" s="192"/>
      <c r="P74" s="192" t="s">
        <v>205</v>
      </c>
      <c r="Q74" s="192"/>
      <c r="R74" s="192"/>
      <c r="S74" s="192"/>
      <c r="T74" s="192"/>
      <c r="U74" s="192"/>
      <c r="V74" s="192"/>
      <c r="W74" s="192"/>
      <c r="X74" s="192"/>
      <c r="Y74" s="192" t="s">
        <v>216</v>
      </c>
      <c r="Z74" s="192"/>
      <c r="AA74" s="192"/>
      <c r="AB74" s="192"/>
      <c r="AC74" s="192"/>
      <c r="AD74" s="192"/>
      <c r="AE74" s="192"/>
      <c r="AF74" s="192"/>
      <c r="AG74" s="192"/>
      <c r="AK74" s="64"/>
      <c r="AL74" s="64"/>
      <c r="AM74" s="64"/>
      <c r="AN74" s="64"/>
      <c r="AO74" s="64"/>
      <c r="AP74" s="64"/>
      <c r="AQ74" s="64"/>
      <c r="AR74" s="191"/>
      <c r="AS74" s="64"/>
      <c r="AT74" s="64"/>
      <c r="AU74" s="64"/>
      <c r="AV74" s="64"/>
      <c r="AW74" s="64"/>
      <c r="AX74" s="64"/>
    </row>
    <row r="75" spans="1:53" s="63" customFormat="1" ht="15" customHeight="1">
      <c r="B75" s="200" t="s">
        <v>219</v>
      </c>
      <c r="C75" s="192"/>
      <c r="D75" s="192"/>
      <c r="E75" s="192"/>
      <c r="F75" s="192"/>
      <c r="G75" s="192"/>
      <c r="H75" s="192"/>
      <c r="I75" s="192"/>
      <c r="J75" s="192"/>
      <c r="K75" s="192"/>
      <c r="L75" s="192"/>
      <c r="M75" s="192"/>
      <c r="N75" s="192"/>
      <c r="O75" s="192"/>
      <c r="P75" s="192" t="s">
        <v>206</v>
      </c>
      <c r="Q75" s="192"/>
      <c r="R75" s="192"/>
      <c r="S75" s="192"/>
      <c r="T75" s="192"/>
      <c r="U75" s="192"/>
      <c r="V75" s="192"/>
      <c r="W75" s="192"/>
      <c r="X75" s="192"/>
      <c r="Y75" s="192" t="s">
        <v>217</v>
      </c>
      <c r="Z75" s="192"/>
      <c r="AA75" s="192"/>
      <c r="AB75" s="192"/>
      <c r="AC75" s="192"/>
      <c r="AD75" s="192"/>
      <c r="AE75" s="192"/>
      <c r="AF75" s="192"/>
      <c r="AG75" s="192"/>
      <c r="AI75" s="65"/>
      <c r="AK75" s="64"/>
      <c r="AL75" s="64"/>
      <c r="AM75" s="64"/>
      <c r="AN75" s="64"/>
      <c r="AO75" s="64"/>
      <c r="AP75" s="64"/>
      <c r="AQ75" s="64"/>
      <c r="AR75" s="64"/>
      <c r="AS75" s="64"/>
      <c r="AT75" s="64"/>
      <c r="AU75" s="64"/>
      <c r="AV75" s="64"/>
      <c r="AW75" s="64"/>
      <c r="AX75" s="64"/>
      <c r="AY75" s="64"/>
      <c r="AZ75" s="64"/>
    </row>
    <row r="76" spans="1:53" s="63" customFormat="1" ht="15" customHeight="1">
      <c r="A76" s="65" t="s">
        <v>44</v>
      </c>
      <c r="B76" s="199" t="s">
        <v>195</v>
      </c>
      <c r="C76" s="198"/>
      <c r="D76" s="198"/>
      <c r="E76" s="198"/>
      <c r="F76" s="198"/>
      <c r="G76" s="198"/>
      <c r="H76" s="198"/>
      <c r="I76" s="198"/>
      <c r="J76" s="198"/>
      <c r="K76" s="198"/>
      <c r="L76" s="198"/>
      <c r="M76" s="198"/>
      <c r="N76" s="198"/>
      <c r="O76" s="198"/>
      <c r="P76" s="192" t="s">
        <v>207</v>
      </c>
      <c r="Q76" s="192"/>
      <c r="R76" s="192"/>
      <c r="S76" s="192"/>
      <c r="T76" s="192"/>
      <c r="U76" s="192"/>
      <c r="V76" s="192"/>
      <c r="W76" s="198"/>
      <c r="X76" s="198"/>
      <c r="Y76" s="192" t="s">
        <v>218</v>
      </c>
      <c r="Z76" s="192"/>
      <c r="AA76" s="192"/>
      <c r="AB76" s="192"/>
      <c r="AC76" s="192"/>
      <c r="AD76" s="192"/>
      <c r="AE76" s="192"/>
      <c r="AF76" s="192"/>
      <c r="AG76" s="192"/>
      <c r="AK76" s="64"/>
      <c r="AL76" s="64"/>
      <c r="AM76" s="64"/>
      <c r="AN76" s="64"/>
      <c r="AO76" s="64"/>
      <c r="AP76" s="64"/>
      <c r="AQ76" s="64"/>
      <c r="AR76" s="64"/>
      <c r="AS76" s="64"/>
      <c r="AT76" s="64"/>
      <c r="AU76" s="64"/>
      <c r="AV76" s="64"/>
      <c r="AW76" s="64"/>
      <c r="AX76" s="64"/>
      <c r="AY76" s="64"/>
      <c r="AZ76" s="64"/>
    </row>
    <row r="77" spans="1:53" s="63" customFormat="1" ht="15" customHeight="1">
      <c r="B77" s="198" t="s">
        <v>196</v>
      </c>
      <c r="C77" s="192"/>
      <c r="D77" s="192"/>
      <c r="E77" s="192"/>
      <c r="F77" s="192"/>
      <c r="G77" s="192"/>
      <c r="H77" s="192"/>
      <c r="I77" s="192"/>
      <c r="J77" s="192"/>
      <c r="K77" s="192"/>
      <c r="L77" s="192"/>
      <c r="M77" s="192"/>
      <c r="N77" s="192"/>
      <c r="O77" s="192"/>
      <c r="P77" s="192" t="s">
        <v>208</v>
      </c>
      <c r="Q77" s="192"/>
      <c r="R77" s="198"/>
      <c r="S77" s="198"/>
      <c r="T77" s="198"/>
      <c r="U77" s="198"/>
      <c r="V77" s="198"/>
      <c r="W77" s="198"/>
      <c r="X77" s="192"/>
      <c r="Y77" s="198" t="s">
        <v>220</v>
      </c>
      <c r="Z77" s="198"/>
      <c r="AA77" s="198"/>
      <c r="AB77" s="198"/>
      <c r="AC77" s="198"/>
      <c r="AD77" s="198"/>
      <c r="AE77" s="198"/>
      <c r="AF77" s="198"/>
      <c r="AG77" s="198"/>
      <c r="AK77" s="64"/>
      <c r="AL77" s="64"/>
      <c r="AM77" s="64"/>
      <c r="AN77" s="64"/>
      <c r="AO77" s="64"/>
      <c r="AP77" s="64"/>
      <c r="AQ77" s="64"/>
      <c r="AR77" s="64"/>
      <c r="AS77" s="64"/>
      <c r="AT77" s="64"/>
      <c r="AU77" s="64"/>
      <c r="AV77" s="64"/>
      <c r="AW77" s="64"/>
      <c r="AX77" s="64"/>
      <c r="AY77" s="64"/>
    </row>
    <row r="78" spans="1:53" s="1" customFormat="1" ht="15" customHeight="1">
      <c r="A78" s="23"/>
      <c r="B78" s="198" t="s">
        <v>221</v>
      </c>
      <c r="C78" s="192"/>
      <c r="D78" s="192"/>
      <c r="E78" s="192"/>
      <c r="F78" s="192"/>
      <c r="G78" s="192"/>
      <c r="H78" s="192"/>
      <c r="I78" s="192"/>
      <c r="J78" s="192"/>
      <c r="K78" s="192"/>
      <c r="L78" s="192"/>
      <c r="M78" s="192"/>
      <c r="N78" s="192"/>
      <c r="O78" s="192"/>
      <c r="P78" s="192" t="s">
        <v>209</v>
      </c>
      <c r="Q78" s="192"/>
      <c r="R78" s="192"/>
      <c r="S78" s="192"/>
      <c r="T78" s="192"/>
      <c r="U78" s="192"/>
      <c r="V78" s="192"/>
      <c r="W78" s="192"/>
      <c r="X78" s="192"/>
      <c r="Y78" s="198" t="s">
        <v>222</v>
      </c>
      <c r="Z78" s="192"/>
      <c r="AA78" s="192"/>
      <c r="AB78" s="192"/>
      <c r="AC78" s="192"/>
      <c r="AD78" s="192"/>
      <c r="AE78" s="192"/>
      <c r="AF78" s="192"/>
      <c r="AG78" s="192"/>
      <c r="AH78" s="23"/>
      <c r="AI78" s="23"/>
      <c r="AK78" s="17"/>
      <c r="AL78" s="17"/>
      <c r="AM78" s="17"/>
      <c r="AN78" s="17"/>
      <c r="AO78" s="17"/>
      <c r="AP78" s="17"/>
      <c r="AQ78" s="17"/>
      <c r="AR78" s="17"/>
      <c r="AS78" s="17"/>
      <c r="AT78" s="17"/>
      <c r="AU78" s="17"/>
      <c r="AV78" s="17"/>
      <c r="AW78" s="17"/>
      <c r="AX78" s="17"/>
      <c r="AY78" s="17"/>
      <c r="AZ78" s="17"/>
    </row>
    <row r="79" spans="1:53" s="1" customFormat="1" ht="15" customHeight="1">
      <c r="A79" s="23"/>
      <c r="B79" s="192" t="s">
        <v>223</v>
      </c>
      <c r="C79" s="192"/>
      <c r="D79" s="192"/>
      <c r="E79" s="192"/>
      <c r="F79" s="192"/>
      <c r="G79" s="192"/>
      <c r="H79" s="192"/>
      <c r="I79" s="192"/>
      <c r="J79" s="192"/>
      <c r="K79" s="192"/>
      <c r="L79" s="192"/>
      <c r="M79" s="192"/>
      <c r="N79" s="192"/>
      <c r="O79" s="192"/>
      <c r="P79" s="192" t="s">
        <v>210</v>
      </c>
      <c r="Q79" s="192"/>
      <c r="R79" s="192"/>
      <c r="S79" s="192"/>
      <c r="T79" s="192"/>
      <c r="U79" s="192"/>
      <c r="V79" s="192"/>
      <c r="W79" s="192"/>
      <c r="X79" s="192"/>
      <c r="Y79" s="198" t="s">
        <v>224</v>
      </c>
      <c r="Z79" s="192"/>
      <c r="AA79" s="192"/>
      <c r="AB79" s="192"/>
      <c r="AC79" s="192"/>
      <c r="AD79" s="192"/>
      <c r="AE79" s="192"/>
      <c r="AF79" s="192"/>
      <c r="AG79" s="192"/>
      <c r="AH79" s="23"/>
      <c r="AI79" s="23"/>
      <c r="AK79" s="17"/>
      <c r="AL79" s="17"/>
      <c r="AM79" s="17"/>
      <c r="AN79" s="17"/>
      <c r="AO79" s="17"/>
      <c r="AP79" s="17"/>
      <c r="AQ79" s="17"/>
      <c r="AR79" s="17"/>
      <c r="AS79" s="17"/>
      <c r="AT79" s="17"/>
      <c r="AU79" s="17"/>
      <c r="AV79" s="17"/>
      <c r="AW79" s="17"/>
      <c r="AX79" s="17"/>
      <c r="AY79" s="17"/>
      <c r="AZ79" s="17"/>
    </row>
    <row r="80" spans="1:53" s="1" customFormat="1" ht="15" customHeight="1">
      <c r="B80" s="192" t="s">
        <v>197</v>
      </c>
      <c r="P80" s="192" t="s">
        <v>211</v>
      </c>
      <c r="Y80" s="198" t="s">
        <v>225</v>
      </c>
      <c r="AK80" s="17"/>
      <c r="AL80" s="17"/>
      <c r="AM80" s="17"/>
      <c r="AN80" s="17"/>
      <c r="AO80" s="17"/>
      <c r="AP80" s="17"/>
      <c r="AQ80" s="17"/>
      <c r="AR80" s="17"/>
      <c r="AS80" s="17"/>
      <c r="AT80" s="17"/>
      <c r="AU80" s="17"/>
      <c r="AV80" s="17"/>
      <c r="AW80" s="17"/>
      <c r="AX80" s="17"/>
      <c r="AY80" s="17"/>
      <c r="AZ80" s="17"/>
    </row>
    <row r="81" spans="1:52" s="1" customFormat="1" ht="15" customHeight="1">
      <c r="B81" s="192" t="s">
        <v>201</v>
      </c>
      <c r="P81" s="192" t="s">
        <v>212</v>
      </c>
      <c r="AK81" s="17"/>
      <c r="AL81" s="17"/>
      <c r="AM81" s="17"/>
      <c r="AN81" s="17"/>
      <c r="AO81" s="17"/>
      <c r="AP81" s="17"/>
      <c r="AQ81" s="17"/>
      <c r="AR81" s="17"/>
      <c r="AS81" s="17"/>
      <c r="AT81" s="17"/>
      <c r="AU81" s="17"/>
      <c r="AV81" s="17"/>
      <c r="AW81" s="17"/>
      <c r="AX81" s="17"/>
      <c r="AY81" s="17"/>
      <c r="AZ81" s="17"/>
    </row>
    <row r="82" spans="1:52" s="1" customFormat="1" ht="15" customHeight="1">
      <c r="AK82" s="17"/>
      <c r="AL82" s="17"/>
      <c r="AM82" s="17"/>
      <c r="AN82" s="17"/>
      <c r="AO82" s="17"/>
      <c r="AP82" s="17"/>
      <c r="AQ82" s="17"/>
      <c r="AR82" s="17"/>
      <c r="AS82" s="17"/>
      <c r="AT82" s="17"/>
      <c r="AU82" s="17"/>
      <c r="AV82" s="17"/>
      <c r="AW82" s="17"/>
      <c r="AX82" s="17"/>
      <c r="AY82" s="17"/>
      <c r="AZ82" s="17"/>
    </row>
    <row r="83" spans="1:52" s="1" customFormat="1" ht="14">
      <c r="AJ83" s="17"/>
      <c r="AK83" s="17"/>
      <c r="AL83" s="17"/>
      <c r="AM83" s="17"/>
      <c r="AN83" s="17"/>
      <c r="AO83" s="17"/>
      <c r="AP83" s="17"/>
      <c r="AQ83" s="17"/>
      <c r="AR83" s="17"/>
      <c r="AS83" s="17"/>
      <c r="AT83" s="17"/>
      <c r="AU83" s="17"/>
      <c r="AV83" s="17"/>
      <c r="AW83" s="17"/>
      <c r="AX83" s="17"/>
      <c r="AY83" s="17"/>
      <c r="AZ83" s="17"/>
    </row>
    <row r="84" spans="1:52" s="1" customFormat="1" ht="14">
      <c r="AJ84" s="17"/>
      <c r="AK84" s="17"/>
      <c r="AL84" s="17"/>
      <c r="AM84" s="17"/>
      <c r="AN84" s="17"/>
      <c r="AO84" s="17"/>
      <c r="AP84" s="17"/>
      <c r="AQ84" s="17"/>
      <c r="AR84" s="17"/>
      <c r="AS84" s="17"/>
      <c r="AT84" s="17"/>
      <c r="AU84" s="17"/>
      <c r="AV84" s="17"/>
      <c r="AW84" s="17"/>
      <c r="AX84" s="17"/>
      <c r="AY84" s="17"/>
      <c r="AZ84" s="17"/>
    </row>
    <row r="85" spans="1:52" s="1" customFormat="1" ht="14">
      <c r="AJ85" s="17"/>
      <c r="AK85" s="17"/>
      <c r="AL85" s="17"/>
      <c r="AM85" s="17"/>
      <c r="AN85" s="17"/>
      <c r="AO85" s="17"/>
      <c r="AP85" s="17"/>
      <c r="AQ85" s="17"/>
      <c r="AR85" s="17"/>
      <c r="AS85" s="17"/>
      <c r="AT85" s="17"/>
      <c r="AU85" s="17"/>
      <c r="AV85" s="17"/>
      <c r="AW85" s="17"/>
      <c r="AX85" s="17"/>
      <c r="AY85" s="17"/>
      <c r="AZ85" s="17"/>
    </row>
    <row r="86" spans="1:52" s="1" customFormat="1" ht="14">
      <c r="AJ86" s="17"/>
      <c r="AK86" s="17"/>
      <c r="AL86" s="17"/>
      <c r="AM86" s="17"/>
      <c r="AN86" s="17"/>
      <c r="AO86" s="17"/>
      <c r="AP86" s="17"/>
      <c r="AQ86" s="17"/>
      <c r="AR86" s="17"/>
      <c r="AS86" s="17"/>
      <c r="AT86" s="17"/>
      <c r="AU86" s="17"/>
      <c r="AV86" s="17"/>
      <c r="AW86" s="17"/>
      <c r="AX86" s="17"/>
      <c r="AY86" s="17"/>
      <c r="AZ86" s="17"/>
    </row>
    <row r="87" spans="1:52" ht="14">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7"/>
    </row>
    <row r="88" spans="1:52" ht="14">
      <c r="A88" s="1"/>
      <c r="B88" s="1"/>
      <c r="C88" s="1"/>
      <c r="P88" s="1"/>
      <c r="S88" s="1"/>
      <c r="T88" s="1"/>
      <c r="U88" s="1"/>
      <c r="V88" s="1"/>
      <c r="W88" s="1"/>
      <c r="X88" s="1"/>
      <c r="Y88" s="1"/>
      <c r="Z88" s="1"/>
      <c r="AA88" s="1"/>
      <c r="AB88" s="1"/>
      <c r="AC88" s="1"/>
      <c r="AD88" s="1"/>
      <c r="AE88" s="1"/>
      <c r="AF88" s="1"/>
      <c r="AG88" s="1"/>
      <c r="AH88" s="1"/>
    </row>
    <row r="89" spans="1:52" ht="14">
      <c r="Y89" s="1"/>
      <c r="Z89" s="1"/>
      <c r="AA89" s="1"/>
      <c r="AB89" s="1"/>
      <c r="AC89" s="1"/>
      <c r="AD89" s="1"/>
      <c r="AE89" s="1"/>
      <c r="AF89" s="1"/>
      <c r="AG89" s="1"/>
      <c r="AH89" s="1"/>
    </row>
  </sheetData>
  <sheetProtection formatCells="0" formatColumns="0" formatRows="0" insertColumns="0" insertRows="0" deleteColumns="0" deleteRows="0"/>
  <protectedRanges>
    <protectedRange sqref="I53 I49:I51 I56:I58 I69 R65:R67" name="範囲1"/>
    <protectedRange sqref="M37" name="範囲1_1"/>
    <protectedRange sqref="K63 I62" name="範囲1_3"/>
    <protectedRange sqref="I59:I61 I64:I68" name="範囲1_3_1"/>
  </protectedRanges>
  <mergeCells count="124">
    <mergeCell ref="A27:L27"/>
    <mergeCell ref="S11:U11"/>
    <mergeCell ref="A20:AI20"/>
    <mergeCell ref="A22:AI24"/>
    <mergeCell ref="A26:AI26"/>
    <mergeCell ref="A1:AI1"/>
    <mergeCell ref="A4:AI5"/>
    <mergeCell ref="C7:L7"/>
    <mergeCell ref="P8:R8"/>
    <mergeCell ref="X3:AB3"/>
    <mergeCell ref="AD3:AE3"/>
    <mergeCell ref="AG3:AH3"/>
    <mergeCell ref="V8:AI8"/>
    <mergeCell ref="V10:AI10"/>
    <mergeCell ref="T8:U8"/>
    <mergeCell ref="T10:U10"/>
    <mergeCell ref="T12:U12"/>
    <mergeCell ref="T14:U14"/>
    <mergeCell ref="T17:U17"/>
    <mergeCell ref="V12:AI12"/>
    <mergeCell ref="V14:AI15"/>
    <mergeCell ref="V17:AI17"/>
    <mergeCell ref="D39:J39"/>
    <mergeCell ref="A31:AI32"/>
    <mergeCell ref="A34:AI34"/>
    <mergeCell ref="A35:K35"/>
    <mergeCell ref="M35:V35"/>
    <mergeCell ref="M37:N37"/>
    <mergeCell ref="D38:J38"/>
    <mergeCell ref="K38:O39"/>
    <mergeCell ref="P38:Q39"/>
    <mergeCell ref="R38:S39"/>
    <mergeCell ref="T38:Y39"/>
    <mergeCell ref="AE37:AF37"/>
    <mergeCell ref="Z38:AG39"/>
    <mergeCell ref="D40:J40"/>
    <mergeCell ref="K40:N40"/>
    <mergeCell ref="T40:X40"/>
    <mergeCell ref="Z40:AF43"/>
    <mergeCell ref="AG40:AG43"/>
    <mergeCell ref="D41:J41"/>
    <mergeCell ref="K41:N41"/>
    <mergeCell ref="T41:X41"/>
    <mergeCell ref="D42:J42"/>
    <mergeCell ref="K42:N42"/>
    <mergeCell ref="T42:X42"/>
    <mergeCell ref="D43:J43"/>
    <mergeCell ref="K43:N43"/>
    <mergeCell ref="T43:X43"/>
    <mergeCell ref="Z45:AG46"/>
    <mergeCell ref="D46:J46"/>
    <mergeCell ref="D47:J47"/>
    <mergeCell ref="K47:N47"/>
    <mergeCell ref="T47:X47"/>
    <mergeCell ref="Z47:AF53"/>
    <mergeCell ref="AG47:AG53"/>
    <mergeCell ref="D48:J48"/>
    <mergeCell ref="K48:N48"/>
    <mergeCell ref="T48:X48"/>
    <mergeCell ref="R49:R50"/>
    <mergeCell ref="S49:S50"/>
    <mergeCell ref="T49:X50"/>
    <mergeCell ref="Y49:Y50"/>
    <mergeCell ref="D50:H50"/>
    <mergeCell ref="I50:J50"/>
    <mergeCell ref="D45:J45"/>
    <mergeCell ref="K45:O46"/>
    <mergeCell ref="P45:Q46"/>
    <mergeCell ref="R45:S46"/>
    <mergeCell ref="T45:Y46"/>
    <mergeCell ref="L51:Y51"/>
    <mergeCell ref="D51:J53"/>
    <mergeCell ref="S53:T53"/>
    <mergeCell ref="AI64:AI65"/>
    <mergeCell ref="K64:N64"/>
    <mergeCell ref="T64:X64"/>
    <mergeCell ref="K65:N65"/>
    <mergeCell ref="T65:X65"/>
    <mergeCell ref="V54:W54"/>
    <mergeCell ref="D54:U54"/>
    <mergeCell ref="K53:R53"/>
    <mergeCell ref="Q49:Q50"/>
    <mergeCell ref="D49:H49"/>
    <mergeCell ref="I49:J49"/>
    <mergeCell ref="K49:N50"/>
    <mergeCell ref="O49:O50"/>
    <mergeCell ref="P49:P50"/>
    <mergeCell ref="K52:N52"/>
    <mergeCell ref="T52:X52"/>
    <mergeCell ref="Z62:AF62"/>
    <mergeCell ref="AG56:AG57"/>
    <mergeCell ref="Z56:AF57"/>
    <mergeCell ref="D56:J56"/>
    <mergeCell ref="K56:N56"/>
    <mergeCell ref="D57:J57"/>
    <mergeCell ref="K57:N57"/>
    <mergeCell ref="J55:M55"/>
    <mergeCell ref="D55:I55"/>
    <mergeCell ref="T56:X56"/>
    <mergeCell ref="T57:X57"/>
    <mergeCell ref="Z60:AA60"/>
    <mergeCell ref="Z61:AA61"/>
    <mergeCell ref="AC59:AG59"/>
    <mergeCell ref="U60:X60"/>
    <mergeCell ref="U61:X61"/>
    <mergeCell ref="AC60:AF60"/>
    <mergeCell ref="AC61:AF61"/>
    <mergeCell ref="D60:I61"/>
    <mergeCell ref="K60:T60"/>
    <mergeCell ref="K61:T61"/>
    <mergeCell ref="U59:Y59"/>
    <mergeCell ref="K66:N66"/>
    <mergeCell ref="T66:X66"/>
    <mergeCell ref="K67:N67"/>
    <mergeCell ref="T67:X67"/>
    <mergeCell ref="R65:S65"/>
    <mergeCell ref="R66:S66"/>
    <mergeCell ref="Z64:AF67"/>
    <mergeCell ref="AG64:AG67"/>
    <mergeCell ref="D64:J64"/>
    <mergeCell ref="D65:J65"/>
    <mergeCell ref="D66:J66"/>
    <mergeCell ref="D67:J67"/>
    <mergeCell ref="R67:S67"/>
  </mergeCells>
  <phoneticPr fontId="5"/>
  <conditionalFormatting sqref="D51:Y53">
    <cfRule type="expression" dxfId="3" priority="2">
      <formula>$AK$53=FALSE</formula>
    </cfRule>
  </conditionalFormatting>
  <conditionalFormatting sqref="V54 X54">
    <cfRule type="expression" dxfId="2" priority="1">
      <formula>#REF!=FALSE</formula>
    </cfRule>
  </conditionalFormatting>
  <dataValidations count="2">
    <dataValidation type="list" allowBlank="1" showInputMessage="1" showErrorMessage="1" sqref="I49:J49" xr:uid="{00000000-0002-0000-0000-000000000000}">
      <formula1>"   ,○"</formula1>
    </dataValidation>
    <dataValidation type="list" allowBlank="1" showInputMessage="1" showErrorMessage="1" sqref="I50:J50 R65:S66" xr:uid="{00000000-0002-0000-0000-000001000000}">
      <formula1>" ,○"</formula1>
    </dataValidation>
  </dataValidations>
  <printOptions horizontalCentered="1"/>
  <pageMargins left="0.39370078740157483" right="0.39370078740157483" top="0.59055118110236227" bottom="0.39370078740157483" header="0.51181102362204722" footer="0.43307086614173229"/>
  <pageSetup paperSize="9" scale="67" orientation="portrait" blackAndWhite="1" r:id="rId1"/>
  <headerFooter alignWithMargins="0"/>
  <colBreaks count="1" manualBreakCount="1">
    <brk id="38" max="75" man="1"/>
  </colBreaks>
  <drawing r:id="rId2"/>
  <legacyDrawing r:id="rId3"/>
  <mc:AlternateContent xmlns:mc="http://schemas.openxmlformats.org/markup-compatibility/2006">
    <mc:Choice Requires="x14">
      <controls>
        <mc:AlternateContent xmlns:mc="http://schemas.openxmlformats.org/markup-compatibility/2006">
          <mc:Choice Requires="x14">
            <control shapeId="33796" r:id="rId4" name="Check Box 4">
              <controlPr defaultSize="0" autoFill="0" autoLine="0" autoPict="0">
                <anchor moveWithCells="1">
                  <from>
                    <xdr:col>10</xdr:col>
                    <xdr:colOff>0</xdr:colOff>
                    <xdr:row>49</xdr:row>
                    <xdr:rowOff>222250</xdr:rowOff>
                  </from>
                  <to>
                    <xdr:col>10</xdr:col>
                    <xdr:colOff>203200</xdr:colOff>
                    <xdr:row>51</xdr:row>
                    <xdr:rowOff>31750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C103"/>
  <sheetViews>
    <sheetView view="pageBreakPreview" zoomScale="70" zoomScaleNormal="85" zoomScaleSheetLayoutView="70" workbookViewId="0">
      <selection activeCell="B7" sqref="B7:B8"/>
    </sheetView>
  </sheetViews>
  <sheetFormatPr defaultColWidth="9" defaultRowHeight="13"/>
  <cols>
    <col min="1" max="1" width="3.6328125" style="68" customWidth="1"/>
    <col min="2" max="4" width="9.36328125" style="68" customWidth="1"/>
    <col min="5" max="5" width="8.81640625" style="68" customWidth="1"/>
    <col min="6" max="9" width="8.90625" style="68" bestFit="1" customWidth="1"/>
    <col min="10" max="10" width="3.6328125" style="68" customWidth="1"/>
    <col min="11" max="13" width="8.90625" style="68" bestFit="1" customWidth="1"/>
    <col min="14" max="14" width="8.90625" style="68" customWidth="1"/>
    <col min="15" max="16" width="8.90625" style="68" bestFit="1" customWidth="1"/>
    <col min="17" max="17" width="10.36328125" style="68" bestFit="1" customWidth="1"/>
    <col min="18" max="19" width="10.36328125" style="68" customWidth="1"/>
    <col min="20" max="22" width="9" style="68"/>
    <col min="23" max="23" width="10.6328125" style="68" customWidth="1"/>
    <col min="24" max="16384" width="9" style="68"/>
  </cols>
  <sheetData>
    <row r="1" spans="1:23" ht="15" customHeight="1">
      <c r="A1" s="359" t="s">
        <v>276</v>
      </c>
    </row>
    <row r="2" spans="1:23" ht="24.5" customHeight="1">
      <c r="A2" s="743" t="s">
        <v>313</v>
      </c>
      <c r="B2" s="743"/>
      <c r="C2" s="743"/>
      <c r="D2" s="743"/>
      <c r="E2" s="743"/>
      <c r="F2" s="743"/>
      <c r="G2" s="743"/>
      <c r="H2" s="743"/>
      <c r="I2" s="743"/>
      <c r="J2" s="743"/>
      <c r="K2" s="414"/>
      <c r="L2" s="414"/>
      <c r="M2" s="414"/>
      <c r="N2" s="414"/>
      <c r="O2" s="414"/>
      <c r="P2" s="414"/>
      <c r="Q2" s="414"/>
      <c r="R2" s="114"/>
      <c r="S2" s="114"/>
    </row>
    <row r="3" spans="1:23" ht="18" customHeight="1">
      <c r="B3" s="69"/>
      <c r="F3" s="750"/>
      <c r="G3" s="750"/>
      <c r="H3" s="750"/>
      <c r="I3" s="750"/>
      <c r="J3" s="750"/>
    </row>
    <row r="4" spans="1:23" ht="18" customHeight="1">
      <c r="B4" s="69"/>
      <c r="E4" s="444" t="s">
        <v>194</v>
      </c>
      <c r="F4" s="755">
        <f>'変更申請書（区外）'!W13</f>
        <v>0</v>
      </c>
      <c r="G4" s="755"/>
      <c r="H4" s="755"/>
      <c r="I4" s="755"/>
      <c r="J4" s="755"/>
      <c r="P4" s="111"/>
      <c r="Q4" s="111"/>
    </row>
    <row r="5" spans="1:23" ht="18" customHeight="1">
      <c r="B5" s="71"/>
      <c r="C5" s="110"/>
      <c r="D5" s="110"/>
      <c r="E5" s="110"/>
      <c r="F5" s="110"/>
      <c r="G5" s="71"/>
      <c r="H5" s="109"/>
      <c r="I5" s="109"/>
      <c r="J5" s="109"/>
      <c r="K5" s="109"/>
      <c r="L5" s="443"/>
      <c r="M5" s="109"/>
      <c r="N5" s="109"/>
      <c r="O5" s="70"/>
      <c r="P5" s="70"/>
      <c r="Q5" s="70"/>
      <c r="R5" s="70"/>
      <c r="S5" s="70"/>
    </row>
    <row r="6" spans="1:23" ht="18" customHeight="1">
      <c r="B6" s="426" t="s">
        <v>341</v>
      </c>
      <c r="C6" s="215"/>
      <c r="D6" s="215"/>
      <c r="E6" s="216"/>
      <c r="F6" s="216"/>
      <c r="G6" s="216"/>
      <c r="H6" s="217"/>
      <c r="I6" s="109"/>
      <c r="J6" s="109"/>
      <c r="K6" s="393"/>
      <c r="L6" s="394"/>
      <c r="M6" s="394"/>
      <c r="N6" s="394"/>
      <c r="O6" s="394"/>
      <c r="P6" s="70"/>
      <c r="Q6" s="70"/>
      <c r="R6" s="70"/>
      <c r="S6" s="70"/>
    </row>
    <row r="7" spans="1:23" ht="18" customHeight="1">
      <c r="B7" s="753" t="s">
        <v>1</v>
      </c>
      <c r="C7" s="752" t="s">
        <v>151</v>
      </c>
      <c r="D7" s="752"/>
      <c r="E7" s="752"/>
      <c r="F7" s="752"/>
      <c r="G7" s="752"/>
      <c r="H7" s="752"/>
      <c r="I7" s="752"/>
      <c r="J7" s="70"/>
      <c r="K7" s="394"/>
      <c r="L7" s="394"/>
      <c r="M7" s="394"/>
      <c r="N7" s="394"/>
      <c r="O7" s="394"/>
      <c r="P7" s="70"/>
      <c r="Q7" s="70"/>
      <c r="R7" s="70"/>
      <c r="S7" s="70"/>
    </row>
    <row r="8" spans="1:23" ht="18" customHeight="1">
      <c r="B8" s="754"/>
      <c r="C8" s="115" t="s">
        <v>152</v>
      </c>
      <c r="D8" s="115" t="s">
        <v>153</v>
      </c>
      <c r="E8" s="115" t="s">
        <v>154</v>
      </c>
      <c r="F8" s="115" t="s">
        <v>155</v>
      </c>
      <c r="G8" s="115" t="s">
        <v>156</v>
      </c>
      <c r="H8" s="115" t="s">
        <v>157</v>
      </c>
      <c r="I8" s="115" t="s">
        <v>158</v>
      </c>
      <c r="J8" s="70"/>
      <c r="K8" s="447" t="s">
        <v>286</v>
      </c>
      <c r="L8" s="448" t="s">
        <v>40</v>
      </c>
      <c r="M8" s="396"/>
      <c r="N8" s="397"/>
      <c r="O8" s="398"/>
      <c r="P8" s="70"/>
      <c r="Q8" s="70"/>
      <c r="R8" s="70"/>
      <c r="S8" s="70"/>
    </row>
    <row r="9" spans="1:23" ht="18" customHeight="1">
      <c r="B9" s="753" t="s">
        <v>159</v>
      </c>
      <c r="C9" s="748"/>
      <c r="D9" s="748"/>
      <c r="E9" s="748"/>
      <c r="F9" s="748"/>
      <c r="G9" s="748"/>
      <c r="H9" s="748"/>
      <c r="I9" s="746">
        <f>SUM(C9:H10)</f>
        <v>0</v>
      </c>
      <c r="J9" s="70"/>
      <c r="K9" s="449">
        <f>SUM(D9:E10)</f>
        <v>0</v>
      </c>
      <c r="L9" s="450">
        <f>SUM(G9:H10)</f>
        <v>0</v>
      </c>
      <c r="M9" s="399"/>
      <c r="N9" s="400"/>
      <c r="O9" s="396"/>
      <c r="P9" s="70"/>
      <c r="Q9" s="70"/>
      <c r="R9" s="70"/>
      <c r="S9" s="70"/>
      <c r="T9" s="70"/>
      <c r="U9" s="70"/>
      <c r="V9" s="70"/>
      <c r="W9" s="70"/>
    </row>
    <row r="10" spans="1:23" ht="18" customHeight="1">
      <c r="B10" s="754"/>
      <c r="C10" s="749"/>
      <c r="D10" s="749"/>
      <c r="E10" s="749"/>
      <c r="F10" s="749"/>
      <c r="G10" s="749"/>
      <c r="H10" s="749"/>
      <c r="I10" s="747"/>
      <c r="J10" s="70"/>
      <c r="K10" s="449"/>
      <c r="L10" s="450"/>
      <c r="M10" s="399"/>
      <c r="N10" s="400"/>
      <c r="O10" s="396"/>
      <c r="P10" s="70"/>
      <c r="Q10" s="70"/>
      <c r="R10" s="70"/>
      <c r="S10" s="380"/>
      <c r="T10" s="380"/>
      <c r="U10" s="380"/>
      <c r="V10" s="380"/>
      <c r="W10" s="380"/>
    </row>
    <row r="11" spans="1:23" ht="18" customHeight="1">
      <c r="B11" s="753" t="s">
        <v>160</v>
      </c>
      <c r="C11" s="748"/>
      <c r="D11" s="748"/>
      <c r="E11" s="748"/>
      <c r="F11" s="748"/>
      <c r="G11" s="748"/>
      <c r="H11" s="748"/>
      <c r="I11" s="746">
        <f t="shared" ref="I11" si="0">SUM(C11:H12)</f>
        <v>0</v>
      </c>
      <c r="J11" s="70"/>
      <c r="K11" s="449">
        <f>SUM(D11:E12)</f>
        <v>0</v>
      </c>
      <c r="L11" s="450">
        <f t="shared" ref="L11:L31" si="1">SUM(G11:H12)</f>
        <v>0</v>
      </c>
      <c r="M11" s="399"/>
      <c r="N11" s="400"/>
      <c r="O11" s="396"/>
      <c r="P11" s="70"/>
      <c r="Q11" s="70"/>
      <c r="R11" s="70"/>
      <c r="S11" s="380"/>
      <c r="T11" s="70"/>
      <c r="U11" s="70"/>
      <c r="V11" s="70"/>
      <c r="W11" s="70"/>
    </row>
    <row r="12" spans="1:23" ht="18" customHeight="1">
      <c r="B12" s="754"/>
      <c r="C12" s="749"/>
      <c r="D12" s="749"/>
      <c r="E12" s="749"/>
      <c r="F12" s="749"/>
      <c r="G12" s="749"/>
      <c r="H12" s="749"/>
      <c r="I12" s="747"/>
      <c r="J12" s="70"/>
      <c r="K12" s="449"/>
      <c r="L12" s="450"/>
      <c r="M12" s="399"/>
      <c r="N12" s="400"/>
      <c r="O12" s="396"/>
      <c r="P12" s="70"/>
      <c r="Q12" s="70"/>
      <c r="R12" s="70"/>
      <c r="S12" s="70"/>
      <c r="T12" s="70"/>
      <c r="U12" s="70"/>
      <c r="V12" s="70"/>
      <c r="W12" s="70"/>
    </row>
    <row r="13" spans="1:23" ht="18" customHeight="1">
      <c r="B13" s="753" t="s">
        <v>161</v>
      </c>
      <c r="C13" s="748"/>
      <c r="D13" s="748"/>
      <c r="E13" s="748"/>
      <c r="F13" s="748"/>
      <c r="G13" s="748"/>
      <c r="H13" s="748"/>
      <c r="I13" s="746">
        <f t="shared" ref="I13" si="2">SUM(C13:H14)</f>
        <v>0</v>
      </c>
      <c r="J13" s="70"/>
      <c r="K13" s="449">
        <f t="shared" ref="K13:K31" si="3">SUM(D13:E14)</f>
        <v>0</v>
      </c>
      <c r="L13" s="450">
        <f t="shared" si="1"/>
        <v>0</v>
      </c>
      <c r="M13" s="399"/>
      <c r="N13" s="400"/>
      <c r="O13" s="396"/>
      <c r="P13" s="70"/>
      <c r="Q13" s="70"/>
      <c r="R13" s="70"/>
      <c r="S13" s="70"/>
      <c r="T13" s="70"/>
      <c r="U13" s="70"/>
      <c r="V13" s="70"/>
      <c r="W13" s="70"/>
    </row>
    <row r="14" spans="1:23" ht="18" customHeight="1">
      <c r="B14" s="754"/>
      <c r="C14" s="749"/>
      <c r="D14" s="749"/>
      <c r="E14" s="749"/>
      <c r="F14" s="749"/>
      <c r="G14" s="749"/>
      <c r="H14" s="749"/>
      <c r="I14" s="747"/>
      <c r="J14" s="70"/>
      <c r="K14" s="449"/>
      <c r="L14" s="450"/>
      <c r="M14" s="399"/>
      <c r="N14" s="400"/>
      <c r="O14" s="396"/>
      <c r="P14" s="70"/>
      <c r="Q14" s="70"/>
      <c r="R14" s="70"/>
      <c r="S14" s="70"/>
      <c r="T14" s="70"/>
      <c r="U14" s="70"/>
      <c r="V14" s="70"/>
      <c r="W14" s="70"/>
    </row>
    <row r="15" spans="1:23" ht="18" customHeight="1">
      <c r="B15" s="753" t="s">
        <v>162</v>
      </c>
      <c r="C15" s="748"/>
      <c r="D15" s="748"/>
      <c r="E15" s="748"/>
      <c r="F15" s="748"/>
      <c r="G15" s="748"/>
      <c r="H15" s="748"/>
      <c r="I15" s="746">
        <f t="shared" ref="I15" si="4">SUM(C15:H16)</f>
        <v>0</v>
      </c>
      <c r="J15" s="70"/>
      <c r="K15" s="449">
        <f t="shared" si="3"/>
        <v>0</v>
      </c>
      <c r="L15" s="450">
        <f t="shared" si="1"/>
        <v>0</v>
      </c>
      <c r="M15" s="399"/>
      <c r="N15" s="400"/>
      <c r="O15" s="396"/>
      <c r="P15" s="70"/>
      <c r="Q15" s="70"/>
      <c r="R15" s="70"/>
      <c r="S15" s="70"/>
      <c r="T15" s="70"/>
      <c r="U15" s="70"/>
      <c r="V15" s="70"/>
      <c r="W15" s="70"/>
    </row>
    <row r="16" spans="1:23" ht="18" customHeight="1">
      <c r="B16" s="754"/>
      <c r="C16" s="749"/>
      <c r="D16" s="749"/>
      <c r="E16" s="749"/>
      <c r="F16" s="749"/>
      <c r="G16" s="749"/>
      <c r="H16" s="749"/>
      <c r="I16" s="747"/>
      <c r="J16" s="70"/>
      <c r="K16" s="449"/>
      <c r="L16" s="450"/>
      <c r="M16" s="399"/>
      <c r="N16" s="400"/>
      <c r="O16" s="396"/>
      <c r="P16" s="70"/>
      <c r="Q16" s="70"/>
      <c r="R16" s="70"/>
      <c r="S16" s="70"/>
      <c r="T16" s="70"/>
      <c r="U16" s="70"/>
      <c r="V16" s="70"/>
      <c r="W16" s="70"/>
    </row>
    <row r="17" spans="2:23" ht="18" customHeight="1">
      <c r="B17" s="753" t="s">
        <v>163</v>
      </c>
      <c r="C17" s="748"/>
      <c r="D17" s="748"/>
      <c r="E17" s="748"/>
      <c r="F17" s="748"/>
      <c r="G17" s="748"/>
      <c r="H17" s="748"/>
      <c r="I17" s="746">
        <f t="shared" ref="I17" si="5">SUM(C17:H18)</f>
        <v>0</v>
      </c>
      <c r="J17" s="70"/>
      <c r="K17" s="449">
        <f t="shared" si="3"/>
        <v>0</v>
      </c>
      <c r="L17" s="450">
        <f t="shared" si="1"/>
        <v>0</v>
      </c>
      <c r="M17" s="399"/>
      <c r="N17" s="400"/>
      <c r="O17" s="396"/>
      <c r="P17" s="70"/>
      <c r="Q17" s="70"/>
      <c r="R17" s="70"/>
      <c r="S17" s="70"/>
      <c r="T17" s="70"/>
      <c r="U17" s="70"/>
      <c r="V17" s="70"/>
      <c r="W17" s="70"/>
    </row>
    <row r="18" spans="2:23" ht="18" customHeight="1">
      <c r="B18" s="754"/>
      <c r="C18" s="749"/>
      <c r="D18" s="749"/>
      <c r="E18" s="749"/>
      <c r="F18" s="749"/>
      <c r="G18" s="749"/>
      <c r="H18" s="749"/>
      <c r="I18" s="747"/>
      <c r="J18" s="70"/>
      <c r="K18" s="449"/>
      <c r="L18" s="450"/>
      <c r="M18" s="399"/>
      <c r="N18" s="400"/>
      <c r="O18" s="396"/>
      <c r="P18" s="70"/>
      <c r="Q18" s="70"/>
      <c r="R18" s="70"/>
      <c r="S18" s="70"/>
      <c r="T18" s="70"/>
      <c r="U18" s="70"/>
      <c r="V18" s="70"/>
      <c r="W18" s="70"/>
    </row>
    <row r="19" spans="2:23" ht="18" customHeight="1">
      <c r="B19" s="753" t="s">
        <v>164</v>
      </c>
      <c r="C19" s="748"/>
      <c r="D19" s="748"/>
      <c r="E19" s="748"/>
      <c r="F19" s="748"/>
      <c r="G19" s="748"/>
      <c r="H19" s="748"/>
      <c r="I19" s="746">
        <f t="shared" ref="I19" si="6">SUM(C19:H20)</f>
        <v>0</v>
      </c>
      <c r="J19" s="70"/>
      <c r="K19" s="449">
        <f t="shared" si="3"/>
        <v>0</v>
      </c>
      <c r="L19" s="450">
        <f t="shared" si="1"/>
        <v>0</v>
      </c>
      <c r="M19" s="399"/>
      <c r="N19" s="400"/>
      <c r="O19" s="396"/>
      <c r="P19" s="70"/>
      <c r="Q19" s="70"/>
      <c r="R19" s="70"/>
      <c r="S19" s="70"/>
      <c r="T19" s="70"/>
      <c r="U19" s="70"/>
      <c r="V19" s="70"/>
      <c r="W19" s="70"/>
    </row>
    <row r="20" spans="2:23" ht="18" customHeight="1">
      <c r="B20" s="754"/>
      <c r="C20" s="749"/>
      <c r="D20" s="749"/>
      <c r="E20" s="749"/>
      <c r="F20" s="749"/>
      <c r="G20" s="749"/>
      <c r="H20" s="749"/>
      <c r="I20" s="747"/>
      <c r="J20" s="70"/>
      <c r="K20" s="449"/>
      <c r="L20" s="450"/>
      <c r="M20" s="399"/>
      <c r="N20" s="400"/>
      <c r="O20" s="396"/>
      <c r="P20" s="70"/>
      <c r="Q20" s="70"/>
      <c r="R20" s="70"/>
      <c r="S20" s="70"/>
      <c r="T20" s="70"/>
      <c r="U20" s="70"/>
      <c r="V20" s="70"/>
      <c r="W20" s="70"/>
    </row>
    <row r="21" spans="2:23" ht="18" customHeight="1">
      <c r="B21" s="753" t="s">
        <v>336</v>
      </c>
      <c r="C21" s="748"/>
      <c r="D21" s="748"/>
      <c r="E21" s="748"/>
      <c r="F21" s="748"/>
      <c r="G21" s="748"/>
      <c r="H21" s="748"/>
      <c r="I21" s="746">
        <f t="shared" ref="I21" si="7">SUM(C21:H22)</f>
        <v>0</v>
      </c>
      <c r="J21" s="70"/>
      <c r="K21" s="449">
        <f t="shared" si="3"/>
        <v>0</v>
      </c>
      <c r="L21" s="450">
        <f t="shared" si="1"/>
        <v>0</v>
      </c>
      <c r="M21" s="401"/>
      <c r="N21" s="400"/>
      <c r="O21" s="396"/>
      <c r="P21" s="70"/>
      <c r="Q21" s="70"/>
      <c r="R21" s="70"/>
      <c r="S21" s="70"/>
      <c r="T21" s="70"/>
      <c r="U21" s="70"/>
      <c r="V21" s="70"/>
      <c r="W21" s="70"/>
    </row>
    <row r="22" spans="2:23" ht="18" customHeight="1">
      <c r="B22" s="754"/>
      <c r="C22" s="749"/>
      <c r="D22" s="749"/>
      <c r="E22" s="749"/>
      <c r="F22" s="749"/>
      <c r="G22" s="749"/>
      <c r="H22" s="749"/>
      <c r="I22" s="747"/>
      <c r="J22" s="70"/>
      <c r="K22" s="449"/>
      <c r="L22" s="450"/>
      <c r="M22" s="395"/>
      <c r="N22" s="395"/>
      <c r="O22" s="395"/>
      <c r="P22" s="70"/>
      <c r="Q22" s="70"/>
      <c r="R22" s="70"/>
      <c r="S22" s="70"/>
    </row>
    <row r="23" spans="2:23" ht="18" customHeight="1">
      <c r="B23" s="753" t="s">
        <v>337</v>
      </c>
      <c r="C23" s="748"/>
      <c r="D23" s="748"/>
      <c r="E23" s="748"/>
      <c r="F23" s="748"/>
      <c r="G23" s="748"/>
      <c r="H23" s="748"/>
      <c r="I23" s="746">
        <f t="shared" ref="I23" si="8">SUM(C23:H24)</f>
        <v>0</v>
      </c>
      <c r="J23" s="70"/>
      <c r="K23" s="449">
        <f t="shared" si="3"/>
        <v>0</v>
      </c>
      <c r="L23" s="450">
        <f t="shared" si="1"/>
        <v>0</v>
      </c>
      <c r="P23" s="70"/>
      <c r="Q23" s="70"/>
      <c r="R23" s="70"/>
      <c r="S23" s="70"/>
    </row>
    <row r="24" spans="2:23" ht="18" customHeight="1">
      <c r="B24" s="754"/>
      <c r="C24" s="749"/>
      <c r="D24" s="749"/>
      <c r="E24" s="749"/>
      <c r="F24" s="749"/>
      <c r="G24" s="749"/>
      <c r="H24" s="749"/>
      <c r="I24" s="747"/>
      <c r="J24" s="70"/>
      <c r="K24" s="449"/>
      <c r="L24" s="450"/>
      <c r="M24" s="109"/>
      <c r="N24" s="109"/>
      <c r="O24" s="70"/>
      <c r="P24" s="70"/>
      <c r="Q24" s="70"/>
      <c r="R24" s="70"/>
      <c r="S24" s="70"/>
    </row>
    <row r="25" spans="2:23" ht="18" customHeight="1">
      <c r="B25" s="753" t="s">
        <v>338</v>
      </c>
      <c r="C25" s="748"/>
      <c r="D25" s="748"/>
      <c r="E25" s="748"/>
      <c r="F25" s="748"/>
      <c r="G25" s="748"/>
      <c r="H25" s="748"/>
      <c r="I25" s="746">
        <f t="shared" ref="I25" si="9">SUM(C25:H26)</f>
        <v>0</v>
      </c>
      <c r="J25" s="70"/>
      <c r="K25" s="449">
        <f t="shared" si="3"/>
        <v>0</v>
      </c>
      <c r="L25" s="450">
        <f t="shared" si="1"/>
        <v>0</v>
      </c>
      <c r="M25" s="70"/>
      <c r="N25" s="70"/>
      <c r="O25" s="70"/>
      <c r="P25" s="70"/>
      <c r="Q25" s="70"/>
      <c r="R25" s="70"/>
      <c r="S25" s="70"/>
    </row>
    <row r="26" spans="2:23" ht="18" customHeight="1">
      <c r="B26" s="754"/>
      <c r="C26" s="749"/>
      <c r="D26" s="749"/>
      <c r="E26" s="749"/>
      <c r="F26" s="749"/>
      <c r="G26" s="749"/>
      <c r="H26" s="749"/>
      <c r="I26" s="747"/>
      <c r="J26" s="70"/>
      <c r="K26" s="449"/>
      <c r="L26" s="450"/>
      <c r="M26" s="70"/>
      <c r="N26" s="70"/>
      <c r="O26" s="70"/>
      <c r="P26" s="70"/>
      <c r="Q26" s="70"/>
      <c r="R26" s="70"/>
      <c r="S26" s="70"/>
    </row>
    <row r="27" spans="2:23" ht="18" customHeight="1">
      <c r="B27" s="753" t="s">
        <v>165</v>
      </c>
      <c r="C27" s="748"/>
      <c r="D27" s="748"/>
      <c r="E27" s="748"/>
      <c r="F27" s="748"/>
      <c r="G27" s="748"/>
      <c r="H27" s="748"/>
      <c r="I27" s="746">
        <f t="shared" ref="I27" si="10">SUM(C27:H28)</f>
        <v>0</v>
      </c>
      <c r="J27" s="70"/>
      <c r="K27" s="449">
        <f t="shared" si="3"/>
        <v>0</v>
      </c>
      <c r="L27" s="450">
        <f t="shared" si="1"/>
        <v>0</v>
      </c>
      <c r="M27" s="70"/>
      <c r="N27" s="70"/>
      <c r="O27" s="70"/>
      <c r="P27" s="70"/>
      <c r="Q27" s="70"/>
      <c r="R27" s="70"/>
      <c r="S27" s="70"/>
    </row>
    <row r="28" spans="2:23" ht="18" customHeight="1">
      <c r="B28" s="754"/>
      <c r="C28" s="749"/>
      <c r="D28" s="749"/>
      <c r="E28" s="749"/>
      <c r="F28" s="749"/>
      <c r="G28" s="749"/>
      <c r="H28" s="749"/>
      <c r="I28" s="747"/>
      <c r="J28" s="70"/>
      <c r="K28" s="449"/>
      <c r="L28" s="450"/>
      <c r="M28" s="70"/>
      <c r="N28" s="70"/>
      <c r="O28" s="70"/>
      <c r="P28" s="70"/>
      <c r="Q28" s="70"/>
      <c r="R28" s="70"/>
      <c r="S28" s="70"/>
    </row>
    <row r="29" spans="2:23" ht="18" customHeight="1">
      <c r="B29" s="752" t="s">
        <v>166</v>
      </c>
      <c r="C29" s="748"/>
      <c r="D29" s="748"/>
      <c r="E29" s="748"/>
      <c r="F29" s="748"/>
      <c r="G29" s="748"/>
      <c r="H29" s="748"/>
      <c r="I29" s="746">
        <f t="shared" ref="I29" si="11">SUM(C29:H30)</f>
        <v>0</v>
      </c>
      <c r="J29" s="70"/>
      <c r="K29" s="449">
        <f t="shared" si="3"/>
        <v>0</v>
      </c>
      <c r="L29" s="450">
        <f t="shared" si="1"/>
        <v>0</v>
      </c>
      <c r="M29" s="70"/>
      <c r="N29" s="70"/>
      <c r="O29" s="70"/>
      <c r="P29" s="70"/>
      <c r="Q29" s="70"/>
      <c r="R29" s="70"/>
      <c r="S29" s="70"/>
    </row>
    <row r="30" spans="2:23" ht="18" customHeight="1">
      <c r="B30" s="752"/>
      <c r="C30" s="749"/>
      <c r="D30" s="749"/>
      <c r="E30" s="749"/>
      <c r="F30" s="749"/>
      <c r="G30" s="749"/>
      <c r="H30" s="749"/>
      <c r="I30" s="747"/>
      <c r="J30" s="70"/>
      <c r="K30" s="449"/>
      <c r="L30" s="450"/>
      <c r="M30" s="70"/>
      <c r="N30" s="70"/>
      <c r="O30" s="70"/>
      <c r="P30" s="70"/>
      <c r="Q30" s="70"/>
      <c r="R30" s="70"/>
      <c r="S30" s="70"/>
    </row>
    <row r="31" spans="2:23" ht="18" customHeight="1">
      <c r="B31" s="753" t="s">
        <v>167</v>
      </c>
      <c r="C31" s="748"/>
      <c r="D31" s="748"/>
      <c r="E31" s="748"/>
      <c r="F31" s="748"/>
      <c r="G31" s="748"/>
      <c r="H31" s="748"/>
      <c r="I31" s="746">
        <f t="shared" ref="I31" si="12">SUM(C31:H32)</f>
        <v>0</v>
      </c>
      <c r="J31" s="70"/>
      <c r="K31" s="449">
        <f t="shared" si="3"/>
        <v>0</v>
      </c>
      <c r="L31" s="450">
        <f t="shared" si="1"/>
        <v>0</v>
      </c>
      <c r="M31" s="70"/>
      <c r="N31" s="70"/>
      <c r="O31" s="70"/>
      <c r="P31" s="70"/>
      <c r="Q31" s="70"/>
      <c r="R31" s="70"/>
      <c r="S31" s="70"/>
    </row>
    <row r="32" spans="2:23" ht="18" customHeight="1">
      <c r="B32" s="754"/>
      <c r="C32" s="749"/>
      <c r="D32" s="749"/>
      <c r="E32" s="749"/>
      <c r="F32" s="749"/>
      <c r="G32" s="749"/>
      <c r="H32" s="749"/>
      <c r="I32" s="747"/>
      <c r="J32" s="70"/>
      <c r="K32" s="445"/>
      <c r="L32" s="446"/>
      <c r="M32" s="70"/>
      <c r="N32" s="70"/>
      <c r="O32" s="70"/>
      <c r="P32" s="70"/>
      <c r="Q32" s="70"/>
      <c r="R32" s="70"/>
      <c r="S32" s="70"/>
    </row>
    <row r="33" spans="2:19" ht="18" customHeight="1">
      <c r="B33" s="751" t="s">
        <v>158</v>
      </c>
      <c r="C33" s="744">
        <f>SUM(C9:C32)</f>
        <v>0</v>
      </c>
      <c r="D33" s="744">
        <f t="shared" ref="D33:H33" si="13">SUM(D9:D32)</f>
        <v>0</v>
      </c>
      <c r="E33" s="744">
        <f t="shared" si="13"/>
        <v>0</v>
      </c>
      <c r="F33" s="744">
        <f t="shared" si="13"/>
        <v>0</v>
      </c>
      <c r="G33" s="744">
        <f t="shared" si="13"/>
        <v>0</v>
      </c>
      <c r="H33" s="744">
        <f t="shared" si="13"/>
        <v>0</v>
      </c>
      <c r="I33" s="746">
        <f>SUM(C33:H34)</f>
        <v>0</v>
      </c>
      <c r="J33" s="70"/>
      <c r="K33" s="70"/>
      <c r="L33" s="70"/>
      <c r="M33" s="387"/>
      <c r="N33" s="70"/>
      <c r="O33" s="70"/>
      <c r="P33" s="70"/>
      <c r="Q33" s="70"/>
      <c r="R33" s="70"/>
      <c r="S33" s="70"/>
    </row>
    <row r="34" spans="2:19" ht="18" customHeight="1">
      <c r="B34" s="751"/>
      <c r="C34" s="745"/>
      <c r="D34" s="745"/>
      <c r="E34" s="745"/>
      <c r="F34" s="745"/>
      <c r="G34" s="745"/>
      <c r="H34" s="745"/>
      <c r="I34" s="747"/>
      <c r="J34" s="70"/>
      <c r="K34" s="214"/>
      <c r="L34" s="70"/>
      <c r="M34" s="214"/>
      <c r="N34" s="70"/>
      <c r="O34" s="70"/>
      <c r="P34" s="70"/>
      <c r="Q34" s="70"/>
      <c r="R34" s="70"/>
      <c r="S34" s="70"/>
    </row>
    <row r="35" spans="2:19" ht="18" customHeight="1">
      <c r="B35" s="68" t="s">
        <v>335</v>
      </c>
      <c r="H35" s="70"/>
      <c r="I35" s="70"/>
      <c r="J35" s="70"/>
      <c r="K35" s="70"/>
      <c r="L35" s="70"/>
      <c r="M35" s="70"/>
      <c r="N35" s="70"/>
      <c r="O35" s="70"/>
      <c r="P35" s="70"/>
      <c r="Q35" s="70"/>
      <c r="R35" s="70"/>
      <c r="S35" s="70"/>
    </row>
    <row r="36" spans="2:19" ht="18" customHeight="1">
      <c r="C36" s="437">
        <f>COUNTIF(C9:C32,"&gt;0")</f>
        <v>0</v>
      </c>
      <c r="D36" s="437"/>
      <c r="E36" s="437">
        <f>COUNTIF(K9:K32,"&gt;0")</f>
        <v>0</v>
      </c>
      <c r="F36" s="437">
        <f>COUNTIF(F9:F32,"&gt;0")</f>
        <v>0</v>
      </c>
      <c r="G36" s="437"/>
      <c r="H36" s="437">
        <f>COUNTIF(L9:L32,"&gt;0")</f>
        <v>0</v>
      </c>
      <c r="I36" s="442">
        <f>COUNTIF(I9:I32,"&gt;0")</f>
        <v>0</v>
      </c>
      <c r="J36" s="70"/>
      <c r="K36" s="70"/>
      <c r="L36" s="70"/>
      <c r="M36" s="70"/>
      <c r="N36" s="70"/>
      <c r="O36" s="70"/>
      <c r="P36" s="70"/>
      <c r="Q36" s="70"/>
      <c r="R36" s="70"/>
      <c r="S36" s="70"/>
    </row>
    <row r="37" spans="2:19" ht="18" customHeight="1">
      <c r="H37" s="70"/>
      <c r="I37" s="70"/>
      <c r="J37" s="70"/>
      <c r="K37" s="73"/>
      <c r="L37" s="73"/>
      <c r="M37" s="73"/>
      <c r="N37" s="73"/>
      <c r="O37" s="73"/>
      <c r="P37" s="70"/>
      <c r="Q37" s="70"/>
      <c r="R37" s="70"/>
      <c r="S37" s="70"/>
    </row>
    <row r="38" spans="2:19" ht="18" customHeight="1">
      <c r="B38" s="71"/>
      <c r="H38" s="70"/>
      <c r="I38" s="70"/>
      <c r="J38" s="70"/>
      <c r="K38" s="73"/>
      <c r="L38" s="73"/>
      <c r="M38" s="73"/>
      <c r="N38" s="73"/>
      <c r="O38" s="73"/>
      <c r="P38" s="70"/>
      <c r="Q38" s="70"/>
      <c r="R38" s="70"/>
      <c r="S38" s="70"/>
    </row>
    <row r="39" spans="2:19" ht="18" customHeight="1">
      <c r="J39" s="70"/>
      <c r="P39" s="70"/>
      <c r="Q39" s="70"/>
      <c r="R39" s="70"/>
      <c r="S39" s="70"/>
    </row>
    <row r="40" spans="2:19" ht="18" customHeight="1">
      <c r="P40" s="73"/>
    </row>
    <row r="41" spans="2:19" ht="18" customHeight="1">
      <c r="P41" s="73"/>
    </row>
    <row r="42" spans="2:19" ht="18" customHeight="1"/>
    <row r="43" spans="2:19" ht="20.149999999999999" customHeight="1"/>
    <row r="44" spans="2:19" ht="20.149999999999999" customHeight="1"/>
    <row r="45" spans="2:19" ht="20.149999999999999" customHeight="1"/>
    <row r="46" spans="2:19" ht="20.149999999999999" customHeight="1"/>
    <row r="47" spans="2:19" ht="20.149999999999999" customHeight="1"/>
    <row r="48" spans="2:19" ht="20.149999999999999" customHeight="1"/>
    <row r="49" spans="1:29" ht="20.149999999999999" customHeight="1">
      <c r="A49" s="72"/>
    </row>
    <row r="50" spans="1:29" ht="20.149999999999999" customHeight="1">
      <c r="A50" s="72"/>
    </row>
    <row r="51" spans="1:29" ht="20.149999999999999" customHeight="1">
      <c r="A51" s="72"/>
    </row>
    <row r="52" spans="1:29" ht="20.149999999999999" customHeight="1">
      <c r="A52" s="72"/>
    </row>
    <row r="53" spans="1:29" ht="20.149999999999999" customHeight="1">
      <c r="A53" s="72"/>
    </row>
    <row r="54" spans="1:29" ht="20.149999999999999" customHeight="1">
      <c r="A54" s="72"/>
    </row>
    <row r="55" spans="1:29" ht="27.75" customHeight="1">
      <c r="A55" s="72"/>
    </row>
    <row r="56" spans="1:29" ht="17.25" customHeight="1">
      <c r="A56" s="72"/>
    </row>
    <row r="57" spans="1:29" s="112" customFormat="1" ht="17.25" customHeight="1">
      <c r="B57" s="68"/>
      <c r="C57" s="68"/>
      <c r="D57" s="68"/>
      <c r="E57" s="68"/>
      <c r="F57" s="68"/>
      <c r="G57" s="68"/>
      <c r="H57" s="68"/>
      <c r="I57" s="68"/>
      <c r="J57" s="68"/>
      <c r="K57" s="68"/>
      <c r="L57" s="68"/>
      <c r="M57" s="68"/>
      <c r="N57" s="68"/>
      <c r="O57" s="68"/>
      <c r="P57" s="68"/>
      <c r="Q57" s="68"/>
      <c r="R57" s="68"/>
      <c r="S57" s="68"/>
      <c r="T57" s="68"/>
      <c r="U57" s="68"/>
      <c r="V57" s="68"/>
      <c r="W57" s="68"/>
      <c r="X57" s="68"/>
      <c r="Y57" s="68"/>
      <c r="Z57" s="68"/>
      <c r="AA57" s="68"/>
      <c r="AB57" s="68"/>
      <c r="AC57" s="68"/>
    </row>
    <row r="58" spans="1:29" s="112" customFormat="1" ht="17.25" customHeight="1">
      <c r="B58" s="68"/>
      <c r="C58" s="68"/>
      <c r="D58" s="68"/>
      <c r="E58" s="68"/>
      <c r="F58" s="68"/>
      <c r="G58" s="68"/>
      <c r="H58" s="68"/>
      <c r="I58" s="68"/>
      <c r="J58" s="68"/>
      <c r="K58" s="68"/>
      <c r="L58" s="68"/>
      <c r="M58" s="68"/>
      <c r="N58" s="68"/>
      <c r="O58" s="68"/>
      <c r="P58" s="68"/>
      <c r="Q58" s="68"/>
      <c r="R58" s="68"/>
      <c r="S58" s="68"/>
      <c r="T58" s="68"/>
      <c r="U58" s="68"/>
      <c r="V58" s="68"/>
      <c r="W58" s="68"/>
      <c r="X58" s="68"/>
      <c r="Y58" s="68"/>
      <c r="Z58" s="68"/>
      <c r="AA58" s="68"/>
      <c r="AB58" s="68"/>
      <c r="AC58" s="68"/>
    </row>
    <row r="59" spans="1:29" s="112" customFormat="1" ht="17.25" customHeight="1">
      <c r="B59" s="68"/>
      <c r="C59" s="68"/>
      <c r="D59" s="68"/>
      <c r="E59" s="68"/>
      <c r="F59" s="68"/>
      <c r="G59" s="68"/>
      <c r="H59" s="68"/>
      <c r="I59" s="68"/>
      <c r="J59" s="68"/>
      <c r="K59" s="68"/>
      <c r="L59" s="68"/>
      <c r="M59" s="68"/>
      <c r="N59" s="68"/>
      <c r="O59" s="68"/>
      <c r="P59" s="68"/>
      <c r="Q59" s="68"/>
      <c r="R59" s="68"/>
      <c r="S59" s="68"/>
      <c r="T59" s="68"/>
      <c r="U59" s="68"/>
      <c r="V59" s="68"/>
      <c r="W59" s="68"/>
      <c r="X59" s="68"/>
      <c r="Y59" s="68"/>
      <c r="Z59" s="68"/>
      <c r="AA59" s="68"/>
      <c r="AB59" s="68"/>
      <c r="AC59" s="68"/>
    </row>
    <row r="60" spans="1:29" s="112" customFormat="1" ht="17.25" customHeight="1">
      <c r="B60" s="68"/>
      <c r="C60" s="68"/>
      <c r="D60" s="68"/>
      <c r="E60" s="68"/>
      <c r="F60" s="68"/>
      <c r="G60" s="68"/>
      <c r="H60" s="68"/>
      <c r="I60" s="68"/>
      <c r="J60" s="68"/>
      <c r="K60" s="68"/>
      <c r="L60" s="68"/>
      <c r="M60" s="68"/>
      <c r="N60" s="68"/>
      <c r="O60" s="68"/>
      <c r="P60" s="68"/>
      <c r="Q60" s="68"/>
      <c r="R60" s="68"/>
      <c r="S60" s="68"/>
      <c r="T60" s="68"/>
      <c r="U60" s="68"/>
      <c r="V60" s="68"/>
      <c r="W60" s="68"/>
      <c r="X60" s="68"/>
      <c r="Y60" s="68"/>
      <c r="Z60" s="68"/>
      <c r="AA60" s="68"/>
      <c r="AB60" s="68"/>
      <c r="AC60" s="68"/>
    </row>
    <row r="61" spans="1:29" s="112" customFormat="1" ht="17.25" customHeight="1">
      <c r="A61" s="113"/>
      <c r="B61" s="68"/>
      <c r="C61" s="68"/>
      <c r="D61" s="68"/>
      <c r="E61" s="68"/>
      <c r="F61" s="68"/>
      <c r="G61" s="68"/>
      <c r="H61" s="68"/>
      <c r="I61" s="68"/>
      <c r="J61" s="68"/>
      <c r="K61" s="68"/>
      <c r="L61" s="68"/>
      <c r="M61" s="68"/>
      <c r="N61" s="68"/>
      <c r="O61" s="68"/>
      <c r="P61" s="68"/>
      <c r="Q61" s="68"/>
      <c r="R61" s="68"/>
      <c r="S61" s="68"/>
      <c r="T61" s="68"/>
      <c r="U61" s="68"/>
      <c r="V61" s="68"/>
      <c r="W61" s="68"/>
      <c r="X61" s="68"/>
      <c r="Y61" s="68"/>
      <c r="Z61" s="68"/>
      <c r="AA61" s="68"/>
      <c r="AB61" s="68"/>
      <c r="AC61" s="68"/>
    </row>
    <row r="62" spans="1:29" s="112" customFormat="1" ht="17.25" customHeight="1">
      <c r="B62" s="68"/>
      <c r="C62" s="68"/>
      <c r="D62" s="68"/>
      <c r="E62" s="68"/>
      <c r="F62" s="68"/>
      <c r="G62" s="68"/>
      <c r="H62" s="68"/>
      <c r="I62" s="68"/>
      <c r="J62" s="68"/>
      <c r="K62" s="68"/>
      <c r="L62" s="68"/>
      <c r="M62" s="68"/>
      <c r="N62" s="68"/>
      <c r="O62" s="68"/>
      <c r="P62" s="68"/>
      <c r="Q62" s="68"/>
      <c r="R62" s="68"/>
      <c r="S62" s="68"/>
      <c r="T62" s="68"/>
      <c r="U62" s="68"/>
      <c r="V62" s="68"/>
      <c r="W62" s="68"/>
      <c r="X62" s="68"/>
      <c r="Y62" s="68"/>
      <c r="Z62" s="68"/>
      <c r="AA62" s="68"/>
      <c r="AB62" s="68"/>
      <c r="AC62" s="68"/>
    </row>
    <row r="63" spans="1:29" s="112" customFormat="1" ht="17.25" customHeight="1">
      <c r="B63" s="68"/>
      <c r="C63" s="68"/>
      <c r="D63" s="68"/>
      <c r="E63" s="68"/>
      <c r="F63" s="68"/>
      <c r="G63" s="68"/>
      <c r="H63" s="68"/>
      <c r="I63" s="68"/>
      <c r="J63" s="68"/>
      <c r="K63" s="68"/>
      <c r="L63" s="68"/>
      <c r="M63" s="68"/>
      <c r="N63" s="68"/>
      <c r="O63" s="68"/>
      <c r="P63" s="68"/>
      <c r="Q63" s="68"/>
      <c r="R63" s="68"/>
      <c r="S63" s="68"/>
      <c r="T63" s="68"/>
      <c r="U63" s="68"/>
      <c r="V63" s="68"/>
      <c r="W63" s="68"/>
      <c r="X63" s="68"/>
      <c r="Y63" s="68"/>
      <c r="Z63" s="68"/>
      <c r="AA63" s="68"/>
      <c r="AB63" s="68"/>
      <c r="AC63" s="68"/>
    </row>
    <row r="64" spans="1:29" s="112" customFormat="1" ht="19.5" customHeight="1">
      <c r="B64" s="68"/>
      <c r="C64" s="68"/>
      <c r="D64" s="68"/>
      <c r="E64" s="68"/>
      <c r="F64" s="68"/>
      <c r="G64" s="68"/>
      <c r="H64" s="68"/>
      <c r="I64" s="68"/>
      <c r="J64" s="68"/>
      <c r="K64" s="68"/>
      <c r="L64" s="68"/>
      <c r="M64" s="68"/>
      <c r="N64" s="68"/>
      <c r="O64" s="68"/>
      <c r="P64" s="68"/>
      <c r="Q64" s="68"/>
      <c r="R64" s="68"/>
      <c r="S64" s="68"/>
      <c r="T64" s="68"/>
      <c r="U64" s="68"/>
      <c r="V64" s="68"/>
      <c r="W64" s="68"/>
      <c r="X64" s="68"/>
      <c r="Y64" s="68"/>
      <c r="Z64" s="68"/>
      <c r="AA64" s="68"/>
      <c r="AB64" s="68"/>
      <c r="AC64" s="68"/>
    </row>
    <row r="65" spans="2:29" s="112" customFormat="1" ht="18.75" customHeight="1">
      <c r="B65" s="68"/>
      <c r="C65" s="68"/>
      <c r="D65" s="68"/>
      <c r="E65" s="68"/>
      <c r="F65" s="68"/>
      <c r="G65" s="68"/>
      <c r="H65" s="68"/>
      <c r="I65" s="68"/>
      <c r="J65" s="68"/>
      <c r="K65" s="68"/>
      <c r="L65" s="68"/>
      <c r="M65" s="68"/>
      <c r="N65" s="68"/>
      <c r="O65" s="68"/>
      <c r="P65" s="68"/>
      <c r="Q65" s="68"/>
      <c r="R65" s="68"/>
      <c r="S65" s="68"/>
      <c r="T65" s="68"/>
      <c r="U65" s="68"/>
      <c r="V65" s="68"/>
      <c r="W65" s="68"/>
      <c r="X65" s="68"/>
      <c r="Y65" s="68"/>
      <c r="Z65" s="68"/>
      <c r="AA65" s="68"/>
      <c r="AB65" s="68"/>
      <c r="AC65" s="68"/>
    </row>
    <row r="66" spans="2:29" s="112" customFormat="1" ht="17.25" customHeight="1">
      <c r="B66" s="68"/>
      <c r="C66" s="68"/>
      <c r="D66" s="68"/>
      <c r="E66" s="68"/>
      <c r="F66" s="68"/>
      <c r="G66" s="68"/>
      <c r="H66" s="68"/>
      <c r="I66" s="68"/>
      <c r="J66" s="68"/>
      <c r="K66" s="68"/>
      <c r="L66" s="68"/>
      <c r="M66" s="68"/>
      <c r="N66" s="68"/>
      <c r="O66" s="68"/>
      <c r="P66" s="68"/>
      <c r="Q66" s="68"/>
      <c r="R66" s="68"/>
      <c r="S66" s="68"/>
      <c r="T66" s="68"/>
      <c r="U66" s="68"/>
      <c r="V66" s="68"/>
      <c r="W66" s="68"/>
      <c r="X66" s="68"/>
      <c r="Y66" s="68"/>
      <c r="Z66" s="68"/>
      <c r="AA66" s="68"/>
      <c r="AB66" s="68"/>
      <c r="AC66" s="68"/>
    </row>
    <row r="67" spans="2:29" s="112" customFormat="1" ht="17.25" customHeight="1">
      <c r="B67" s="68"/>
      <c r="C67" s="68"/>
      <c r="D67" s="68"/>
      <c r="E67" s="68"/>
      <c r="F67" s="68"/>
      <c r="G67" s="68"/>
      <c r="H67" s="68"/>
      <c r="I67" s="68"/>
      <c r="J67" s="68"/>
      <c r="K67" s="68"/>
      <c r="L67" s="68"/>
      <c r="M67" s="68"/>
      <c r="N67" s="68"/>
      <c r="O67" s="68"/>
      <c r="P67" s="68"/>
      <c r="Q67" s="68"/>
      <c r="R67" s="68"/>
      <c r="S67" s="68"/>
      <c r="T67" s="68"/>
      <c r="U67" s="68"/>
      <c r="V67" s="68"/>
      <c r="W67" s="68"/>
      <c r="X67" s="68"/>
      <c r="Y67" s="68"/>
      <c r="Z67" s="68"/>
      <c r="AA67" s="68"/>
      <c r="AB67" s="68"/>
      <c r="AC67" s="68"/>
    </row>
    <row r="68" spans="2:29" s="112" customFormat="1" ht="17.25" customHeight="1">
      <c r="B68" s="68"/>
      <c r="C68" s="68"/>
      <c r="D68" s="68"/>
      <c r="E68" s="68"/>
      <c r="F68" s="68"/>
      <c r="G68" s="68"/>
      <c r="H68" s="68"/>
      <c r="I68" s="68"/>
      <c r="J68" s="68"/>
      <c r="K68" s="68"/>
      <c r="L68" s="68"/>
      <c r="M68" s="68"/>
      <c r="N68" s="68"/>
      <c r="O68" s="68"/>
      <c r="P68" s="68"/>
      <c r="Q68" s="68"/>
      <c r="R68" s="68"/>
      <c r="S68" s="68"/>
      <c r="T68" s="68"/>
      <c r="U68" s="68"/>
      <c r="V68" s="68"/>
      <c r="W68" s="68"/>
      <c r="X68" s="68"/>
      <c r="Y68" s="68"/>
      <c r="Z68" s="68"/>
      <c r="AA68" s="68"/>
      <c r="AB68" s="68"/>
      <c r="AC68" s="68"/>
    </row>
    <row r="69" spans="2:29" s="112" customFormat="1" ht="17.25" customHeight="1">
      <c r="B69" s="68"/>
      <c r="C69" s="68"/>
      <c r="D69" s="68"/>
      <c r="E69" s="68"/>
      <c r="F69" s="68"/>
      <c r="G69" s="68"/>
      <c r="H69" s="68"/>
      <c r="I69" s="68"/>
      <c r="J69" s="68"/>
      <c r="K69" s="68"/>
      <c r="L69" s="68"/>
      <c r="M69" s="68"/>
      <c r="N69" s="68"/>
      <c r="O69" s="68"/>
      <c r="P69" s="68"/>
      <c r="Q69" s="68"/>
      <c r="R69" s="68"/>
      <c r="S69" s="68"/>
      <c r="T69" s="68"/>
      <c r="U69" s="68"/>
      <c r="V69" s="68"/>
      <c r="W69" s="68"/>
      <c r="X69" s="68"/>
      <c r="Y69" s="68"/>
      <c r="Z69" s="68"/>
      <c r="AA69" s="68"/>
      <c r="AB69" s="68"/>
      <c r="AC69" s="68"/>
    </row>
    <row r="70" spans="2:29" s="112" customFormat="1" ht="17.25" customHeight="1">
      <c r="B70" s="68"/>
      <c r="C70" s="68"/>
      <c r="D70" s="68"/>
      <c r="E70" s="68"/>
      <c r="F70" s="68"/>
      <c r="G70" s="68"/>
      <c r="H70" s="68"/>
      <c r="I70" s="68"/>
      <c r="J70" s="68"/>
      <c r="K70" s="68"/>
      <c r="L70" s="68"/>
      <c r="M70" s="68"/>
      <c r="N70" s="68"/>
      <c r="O70" s="68"/>
      <c r="P70" s="68"/>
      <c r="Q70" s="68"/>
      <c r="R70" s="68"/>
      <c r="S70" s="68"/>
      <c r="T70" s="68"/>
      <c r="U70" s="68"/>
      <c r="V70" s="68"/>
      <c r="W70" s="68"/>
      <c r="X70" s="68"/>
      <c r="Y70" s="68"/>
      <c r="Z70" s="68"/>
      <c r="AA70" s="68"/>
      <c r="AB70" s="68"/>
      <c r="AC70" s="68"/>
    </row>
    <row r="71" spans="2:29" s="112" customFormat="1" ht="17.25" customHeight="1">
      <c r="B71" s="68"/>
      <c r="C71" s="68"/>
      <c r="D71" s="68"/>
      <c r="E71" s="68"/>
      <c r="F71" s="68"/>
      <c r="G71" s="68"/>
      <c r="H71" s="68"/>
      <c r="I71" s="68"/>
      <c r="J71" s="68"/>
      <c r="K71" s="68"/>
      <c r="L71" s="68"/>
      <c r="M71" s="68"/>
      <c r="N71" s="68"/>
      <c r="O71" s="68"/>
      <c r="P71" s="68"/>
      <c r="Q71" s="68"/>
      <c r="R71" s="68"/>
      <c r="S71" s="68"/>
      <c r="T71" s="68"/>
      <c r="U71" s="68"/>
      <c r="V71" s="68"/>
      <c r="W71" s="68"/>
      <c r="X71" s="68"/>
      <c r="Y71" s="68"/>
      <c r="Z71" s="68"/>
      <c r="AA71" s="68"/>
      <c r="AB71" s="68"/>
      <c r="AC71" s="68"/>
    </row>
    <row r="72" spans="2:29" s="112" customFormat="1" ht="17.25" customHeight="1">
      <c r="B72" s="68"/>
      <c r="C72" s="68"/>
      <c r="D72" s="68"/>
      <c r="E72" s="68"/>
      <c r="F72" s="68"/>
      <c r="G72" s="68"/>
      <c r="H72" s="68"/>
      <c r="I72" s="68"/>
      <c r="J72" s="68"/>
      <c r="K72" s="68"/>
      <c r="L72" s="68"/>
      <c r="M72" s="68"/>
      <c r="N72" s="68"/>
      <c r="O72" s="68"/>
      <c r="P72" s="68"/>
      <c r="Q72" s="68"/>
      <c r="R72" s="68"/>
      <c r="S72" s="68"/>
      <c r="T72" s="68"/>
      <c r="U72" s="68"/>
      <c r="V72" s="68"/>
      <c r="W72" s="68"/>
      <c r="X72" s="68"/>
      <c r="Y72" s="68"/>
      <c r="Z72" s="68"/>
      <c r="AA72" s="68"/>
      <c r="AB72" s="68"/>
      <c r="AC72" s="68"/>
    </row>
    <row r="73" spans="2:29" s="112" customFormat="1" ht="17.25" customHeight="1">
      <c r="B73" s="68"/>
      <c r="C73" s="68"/>
      <c r="D73" s="68"/>
      <c r="E73" s="68"/>
      <c r="F73" s="68"/>
      <c r="G73" s="68"/>
      <c r="H73" s="68"/>
      <c r="I73" s="68"/>
      <c r="J73" s="68"/>
      <c r="K73" s="68"/>
      <c r="L73" s="68"/>
      <c r="M73" s="68"/>
      <c r="N73" s="68"/>
      <c r="O73" s="68"/>
      <c r="P73" s="68"/>
      <c r="Q73" s="68"/>
      <c r="R73" s="68"/>
      <c r="S73" s="68"/>
      <c r="T73" s="68"/>
      <c r="U73" s="68"/>
      <c r="V73" s="68"/>
      <c r="W73" s="68"/>
      <c r="X73" s="68"/>
      <c r="Y73" s="68"/>
      <c r="Z73" s="68"/>
      <c r="AA73" s="68"/>
      <c r="AB73" s="68"/>
      <c r="AC73" s="68"/>
    </row>
    <row r="74" spans="2:29" s="112" customFormat="1" ht="17.25" customHeight="1">
      <c r="B74" s="68"/>
      <c r="C74" s="68"/>
      <c r="D74" s="68"/>
      <c r="E74" s="68"/>
      <c r="F74" s="68"/>
      <c r="G74" s="68"/>
      <c r="H74" s="68"/>
      <c r="I74" s="68"/>
      <c r="J74" s="68"/>
      <c r="K74" s="68"/>
      <c r="L74" s="68"/>
      <c r="M74" s="68"/>
      <c r="N74" s="68"/>
      <c r="O74" s="68"/>
      <c r="P74" s="68"/>
      <c r="Q74" s="68"/>
      <c r="R74" s="68"/>
      <c r="S74" s="68"/>
      <c r="T74" s="68"/>
      <c r="U74" s="68"/>
      <c r="V74" s="68"/>
      <c r="W74" s="68"/>
      <c r="X74" s="68"/>
      <c r="Y74" s="68"/>
      <c r="Z74" s="68"/>
      <c r="AA74" s="68"/>
      <c r="AB74" s="68"/>
      <c r="AC74" s="68"/>
    </row>
    <row r="75" spans="2:29" s="112" customFormat="1" ht="17.25" customHeight="1">
      <c r="B75" s="68"/>
      <c r="C75" s="68"/>
      <c r="D75" s="68"/>
      <c r="E75" s="68"/>
      <c r="F75" s="68"/>
      <c r="G75" s="68"/>
      <c r="H75" s="68"/>
      <c r="I75" s="68"/>
      <c r="J75" s="68"/>
      <c r="K75" s="68"/>
      <c r="L75" s="68"/>
      <c r="M75" s="68"/>
      <c r="N75" s="68"/>
      <c r="O75" s="68"/>
      <c r="P75" s="68"/>
      <c r="Q75" s="68"/>
      <c r="R75" s="68"/>
      <c r="S75" s="68"/>
      <c r="T75" s="68"/>
      <c r="U75" s="68"/>
      <c r="V75" s="68"/>
      <c r="W75" s="68"/>
      <c r="X75" s="68"/>
      <c r="Y75" s="68"/>
      <c r="Z75" s="68"/>
      <c r="AA75" s="68"/>
      <c r="AB75" s="68"/>
      <c r="AC75" s="68"/>
    </row>
    <row r="76" spans="2:29" s="112" customFormat="1" ht="17.25" customHeight="1">
      <c r="B76" s="68"/>
      <c r="C76" s="68"/>
      <c r="D76" s="68"/>
      <c r="E76" s="68"/>
      <c r="F76" s="68"/>
      <c r="G76" s="68"/>
      <c r="H76" s="68"/>
      <c r="I76" s="68"/>
      <c r="J76" s="68"/>
      <c r="K76" s="68"/>
      <c r="L76" s="68"/>
      <c r="M76" s="68"/>
      <c r="N76" s="68"/>
      <c r="O76" s="68"/>
      <c r="P76" s="68"/>
      <c r="Q76" s="68"/>
      <c r="R76" s="68"/>
      <c r="S76" s="68"/>
      <c r="T76" s="68"/>
      <c r="U76" s="68"/>
      <c r="V76" s="68"/>
      <c r="W76" s="68"/>
      <c r="X76" s="68"/>
      <c r="Y76" s="68"/>
      <c r="Z76" s="68"/>
      <c r="AA76" s="68"/>
      <c r="AB76" s="68"/>
      <c r="AC76" s="68"/>
    </row>
    <row r="77" spans="2:29" s="112" customFormat="1" ht="136.5" customHeight="1">
      <c r="B77" s="68"/>
      <c r="C77" s="68"/>
      <c r="D77" s="68"/>
      <c r="E77" s="68"/>
      <c r="F77" s="68"/>
      <c r="G77" s="68"/>
      <c r="H77" s="68"/>
      <c r="I77" s="68"/>
      <c r="J77" s="68"/>
      <c r="K77" s="68"/>
      <c r="L77" s="68"/>
      <c r="M77" s="68"/>
      <c r="N77" s="68"/>
      <c r="O77" s="68"/>
      <c r="P77" s="68"/>
      <c r="Q77" s="68"/>
      <c r="R77" s="68"/>
      <c r="S77" s="68"/>
      <c r="T77" s="68"/>
      <c r="U77" s="68"/>
      <c r="V77" s="68"/>
      <c r="W77" s="68"/>
      <c r="X77" s="68"/>
      <c r="Y77" s="68"/>
      <c r="Z77" s="68"/>
      <c r="AA77" s="68"/>
      <c r="AB77" s="68"/>
      <c r="AC77" s="68"/>
    </row>
    <row r="78" spans="2:29" s="112" customFormat="1" ht="17.25" customHeight="1">
      <c r="B78" s="68"/>
      <c r="C78" s="68"/>
      <c r="D78" s="68"/>
      <c r="E78" s="68"/>
      <c r="F78" s="68"/>
      <c r="G78" s="68"/>
      <c r="H78" s="68"/>
      <c r="I78" s="68"/>
      <c r="J78" s="68"/>
      <c r="K78" s="68"/>
      <c r="L78" s="68"/>
      <c r="M78" s="68"/>
      <c r="N78" s="68"/>
      <c r="O78" s="68"/>
      <c r="P78" s="68"/>
      <c r="Q78" s="68"/>
      <c r="R78" s="68"/>
      <c r="S78" s="68"/>
      <c r="T78" s="68"/>
      <c r="U78" s="68"/>
      <c r="V78" s="68"/>
      <c r="W78" s="68"/>
      <c r="X78" s="68"/>
      <c r="Y78" s="68"/>
      <c r="Z78" s="68"/>
      <c r="AA78" s="68"/>
      <c r="AB78" s="68"/>
      <c r="AC78" s="68"/>
    </row>
    <row r="79" spans="2:29" s="112" customFormat="1" ht="17.25" customHeight="1">
      <c r="B79" s="68"/>
      <c r="C79" s="68"/>
      <c r="D79" s="68"/>
      <c r="E79" s="68"/>
      <c r="F79" s="68"/>
      <c r="G79" s="68"/>
      <c r="H79" s="68"/>
      <c r="I79" s="68"/>
      <c r="J79" s="68"/>
      <c r="K79" s="68"/>
      <c r="L79" s="68"/>
      <c r="M79" s="68"/>
      <c r="N79" s="68"/>
      <c r="O79" s="68"/>
      <c r="P79" s="68"/>
      <c r="Q79" s="68"/>
      <c r="R79" s="68"/>
      <c r="S79" s="68"/>
      <c r="T79" s="68"/>
      <c r="U79" s="68"/>
      <c r="V79" s="68"/>
      <c r="W79" s="68"/>
      <c r="X79" s="68"/>
      <c r="Y79" s="68"/>
      <c r="Z79" s="68"/>
      <c r="AA79" s="68"/>
      <c r="AB79" s="68"/>
      <c r="AC79" s="68"/>
    </row>
    <row r="80" spans="2:29" s="112" customFormat="1" ht="17.25" customHeight="1">
      <c r="B80" s="68"/>
      <c r="C80" s="68"/>
      <c r="D80" s="68"/>
      <c r="E80" s="68"/>
      <c r="F80" s="68"/>
      <c r="G80" s="68"/>
      <c r="H80" s="68"/>
      <c r="I80" s="68"/>
      <c r="J80" s="68"/>
      <c r="K80" s="68"/>
      <c r="L80" s="68"/>
      <c r="M80" s="68"/>
      <c r="N80" s="68"/>
      <c r="O80" s="68"/>
      <c r="P80" s="68"/>
      <c r="Q80" s="68"/>
      <c r="R80" s="68"/>
      <c r="S80" s="68"/>
      <c r="T80" s="68"/>
      <c r="U80" s="68"/>
      <c r="V80" s="68"/>
      <c r="W80" s="68"/>
      <c r="X80" s="68"/>
      <c r="Y80" s="68"/>
      <c r="Z80" s="68"/>
      <c r="AA80" s="68"/>
      <c r="AB80" s="68"/>
      <c r="AC80" s="68"/>
    </row>
    <row r="81" spans="2:29" s="112" customFormat="1" ht="17.25" customHeight="1">
      <c r="B81" s="68"/>
      <c r="C81" s="68"/>
      <c r="D81" s="68"/>
      <c r="E81" s="68"/>
      <c r="F81" s="68"/>
      <c r="G81" s="68"/>
      <c r="H81" s="68"/>
      <c r="I81" s="68"/>
      <c r="J81" s="68"/>
      <c r="K81" s="68"/>
      <c r="L81" s="68"/>
      <c r="M81" s="68"/>
      <c r="N81" s="68"/>
      <c r="O81" s="68"/>
      <c r="P81" s="68"/>
      <c r="Q81" s="68"/>
      <c r="R81" s="68"/>
      <c r="S81" s="68"/>
      <c r="T81" s="68"/>
      <c r="U81" s="68"/>
      <c r="V81" s="68"/>
      <c r="W81" s="68"/>
      <c r="X81" s="68"/>
      <c r="Y81" s="68"/>
      <c r="Z81" s="68"/>
      <c r="AA81" s="68"/>
      <c r="AB81" s="68"/>
      <c r="AC81" s="68"/>
    </row>
    <row r="82" spans="2:29" s="112" customFormat="1" ht="17.25" customHeight="1">
      <c r="B82" s="68"/>
      <c r="C82" s="68"/>
      <c r="D82" s="68"/>
      <c r="E82" s="68"/>
      <c r="F82" s="68"/>
      <c r="G82" s="68"/>
      <c r="H82" s="68"/>
      <c r="I82" s="68"/>
      <c r="J82" s="68"/>
      <c r="K82" s="68"/>
      <c r="L82" s="68"/>
      <c r="M82" s="68"/>
      <c r="N82" s="68"/>
      <c r="O82" s="68"/>
      <c r="P82" s="68"/>
      <c r="Q82" s="68"/>
      <c r="R82" s="68"/>
      <c r="S82" s="68"/>
      <c r="T82" s="68"/>
      <c r="U82" s="68"/>
      <c r="V82" s="68"/>
      <c r="W82" s="68"/>
      <c r="X82" s="68"/>
      <c r="Y82" s="68"/>
      <c r="Z82" s="68"/>
      <c r="AA82" s="68"/>
      <c r="AB82" s="68"/>
      <c r="AC82" s="68"/>
    </row>
    <row r="83" spans="2:29" s="112" customFormat="1" ht="17.25" customHeight="1">
      <c r="B83" s="68"/>
      <c r="C83" s="68"/>
      <c r="D83" s="68"/>
      <c r="E83" s="68"/>
      <c r="F83" s="68"/>
      <c r="G83" s="68"/>
      <c r="H83" s="68"/>
      <c r="I83" s="68"/>
      <c r="J83" s="68"/>
      <c r="K83" s="68"/>
      <c r="L83" s="68"/>
      <c r="M83" s="68"/>
      <c r="N83" s="68"/>
      <c r="O83" s="68"/>
      <c r="P83" s="68"/>
      <c r="Q83" s="68"/>
      <c r="R83" s="68"/>
      <c r="S83" s="68"/>
      <c r="T83" s="68"/>
      <c r="U83" s="68"/>
      <c r="V83" s="68"/>
      <c r="W83" s="68"/>
      <c r="X83" s="68"/>
      <c r="Y83" s="68"/>
      <c r="Z83" s="68"/>
      <c r="AA83" s="68"/>
      <c r="AB83" s="68"/>
      <c r="AC83" s="68"/>
    </row>
    <row r="84" spans="2:29" s="112" customFormat="1" ht="17.25" customHeight="1">
      <c r="B84" s="68"/>
      <c r="C84" s="68"/>
      <c r="D84" s="68"/>
      <c r="E84" s="68"/>
      <c r="F84" s="68"/>
      <c r="G84" s="68"/>
      <c r="H84" s="68"/>
      <c r="I84" s="68"/>
      <c r="J84" s="68"/>
      <c r="K84" s="68"/>
      <c r="L84" s="68"/>
      <c r="M84" s="68"/>
      <c r="N84" s="68"/>
      <c r="O84" s="68"/>
      <c r="P84" s="68"/>
      <c r="Q84" s="68"/>
      <c r="R84" s="68"/>
      <c r="S84" s="68"/>
      <c r="T84" s="68"/>
      <c r="U84" s="68"/>
      <c r="V84" s="68"/>
      <c r="W84" s="68"/>
      <c r="X84" s="68"/>
      <c r="Y84" s="68"/>
      <c r="Z84" s="68"/>
      <c r="AA84" s="68"/>
      <c r="AB84" s="68"/>
      <c r="AC84" s="68"/>
    </row>
    <row r="85" spans="2:29" s="112" customFormat="1" ht="17.25" customHeight="1">
      <c r="B85" s="68"/>
      <c r="C85" s="68"/>
      <c r="D85" s="68"/>
      <c r="E85" s="68"/>
      <c r="F85" s="68"/>
      <c r="G85" s="68"/>
      <c r="H85" s="68"/>
      <c r="I85" s="68"/>
      <c r="J85" s="68"/>
      <c r="K85" s="68"/>
      <c r="L85" s="68"/>
      <c r="M85" s="68"/>
      <c r="N85" s="68"/>
      <c r="O85" s="68"/>
      <c r="P85" s="68"/>
      <c r="Q85" s="68"/>
      <c r="R85" s="68"/>
      <c r="S85" s="68"/>
      <c r="T85" s="68"/>
      <c r="U85" s="68"/>
      <c r="V85" s="68"/>
      <c r="W85" s="68"/>
      <c r="X85" s="68"/>
      <c r="Y85" s="68"/>
      <c r="Z85" s="68"/>
      <c r="AA85" s="68"/>
      <c r="AB85" s="68"/>
      <c r="AC85" s="68"/>
    </row>
    <row r="86" spans="2:29" s="112" customFormat="1" ht="17.25" customHeight="1">
      <c r="B86" s="68"/>
      <c r="C86" s="68"/>
      <c r="D86" s="68"/>
      <c r="E86" s="68"/>
      <c r="F86" s="68"/>
      <c r="G86" s="68"/>
      <c r="H86" s="68"/>
      <c r="I86" s="68"/>
      <c r="J86" s="68"/>
      <c r="K86" s="68"/>
      <c r="L86" s="68"/>
      <c r="M86" s="68"/>
      <c r="N86" s="68"/>
      <c r="O86" s="68"/>
      <c r="P86" s="68"/>
      <c r="Q86" s="68"/>
      <c r="R86" s="68"/>
      <c r="S86" s="68"/>
      <c r="T86" s="68"/>
      <c r="U86" s="68"/>
      <c r="V86" s="68"/>
      <c r="W86" s="68"/>
      <c r="X86" s="68"/>
      <c r="Y86" s="68"/>
      <c r="Z86" s="68"/>
      <c r="AA86" s="68"/>
      <c r="AB86" s="68"/>
      <c r="AC86" s="68"/>
    </row>
    <row r="87" spans="2:29" s="112" customFormat="1" ht="17.25" customHeight="1">
      <c r="B87" s="68"/>
      <c r="C87" s="68"/>
      <c r="D87" s="68"/>
      <c r="E87" s="68"/>
      <c r="F87" s="68"/>
      <c r="G87" s="68"/>
      <c r="H87" s="68"/>
      <c r="I87" s="68"/>
      <c r="J87" s="68"/>
      <c r="K87" s="68"/>
      <c r="L87" s="68"/>
      <c r="M87" s="68"/>
      <c r="N87" s="68"/>
      <c r="O87" s="68"/>
      <c r="P87" s="68"/>
      <c r="Q87" s="68"/>
      <c r="R87" s="68"/>
      <c r="S87" s="68"/>
      <c r="T87" s="68"/>
      <c r="U87" s="68"/>
      <c r="V87" s="68"/>
      <c r="W87" s="68"/>
      <c r="X87" s="68"/>
      <c r="Y87" s="68"/>
      <c r="Z87" s="68"/>
      <c r="AA87" s="68"/>
      <c r="AB87" s="68"/>
      <c r="AC87" s="68"/>
    </row>
    <row r="88" spans="2:29" s="112" customFormat="1" ht="17.25" customHeight="1">
      <c r="B88" s="68"/>
      <c r="C88" s="68"/>
      <c r="D88" s="68"/>
      <c r="E88" s="68"/>
      <c r="F88" s="68"/>
      <c r="G88" s="68"/>
      <c r="H88" s="68"/>
      <c r="I88" s="68"/>
      <c r="J88" s="68"/>
      <c r="K88" s="68"/>
      <c r="L88" s="68"/>
      <c r="M88" s="68"/>
      <c r="N88" s="68"/>
      <c r="O88" s="68"/>
      <c r="P88" s="68"/>
      <c r="Q88" s="68"/>
      <c r="R88" s="68"/>
      <c r="S88" s="68"/>
      <c r="T88" s="68"/>
      <c r="U88" s="68"/>
      <c r="V88" s="68"/>
      <c r="W88" s="68"/>
      <c r="X88" s="68"/>
      <c r="Y88" s="68"/>
      <c r="Z88" s="68"/>
      <c r="AA88" s="68"/>
      <c r="AB88" s="68"/>
      <c r="AC88" s="68"/>
    </row>
    <row r="89" spans="2:29" s="112" customFormat="1" ht="17.25" customHeight="1">
      <c r="B89" s="68"/>
      <c r="C89" s="68"/>
      <c r="D89" s="68"/>
      <c r="E89" s="68"/>
      <c r="F89" s="68"/>
      <c r="G89" s="68"/>
      <c r="H89" s="68"/>
      <c r="I89" s="68"/>
      <c r="J89" s="68"/>
      <c r="K89" s="68"/>
      <c r="L89" s="68"/>
      <c r="M89" s="68"/>
      <c r="N89" s="68"/>
      <c r="O89" s="68"/>
      <c r="P89" s="68"/>
      <c r="Q89" s="68"/>
      <c r="R89" s="68"/>
      <c r="S89" s="68"/>
      <c r="T89" s="68"/>
      <c r="U89" s="68"/>
      <c r="V89" s="68"/>
      <c r="W89" s="68"/>
      <c r="X89" s="68"/>
      <c r="Y89" s="68"/>
      <c r="Z89" s="68"/>
      <c r="AA89" s="68"/>
      <c r="AB89" s="68"/>
      <c r="AC89" s="68"/>
    </row>
    <row r="90" spans="2:29" s="112" customFormat="1" ht="17.25" customHeight="1">
      <c r="B90" s="68"/>
      <c r="C90" s="68"/>
      <c r="D90" s="68"/>
      <c r="E90" s="68"/>
      <c r="F90" s="68"/>
      <c r="G90" s="68"/>
      <c r="H90" s="68"/>
      <c r="I90" s="68"/>
      <c r="J90" s="68"/>
      <c r="K90" s="68"/>
      <c r="L90" s="68"/>
      <c r="M90" s="68"/>
      <c r="N90" s="68"/>
      <c r="O90" s="68"/>
      <c r="P90" s="68"/>
      <c r="Q90" s="68"/>
      <c r="R90" s="68"/>
      <c r="S90" s="68"/>
      <c r="T90" s="68"/>
      <c r="U90" s="68"/>
      <c r="V90" s="68"/>
      <c r="W90" s="68"/>
      <c r="X90" s="68"/>
      <c r="Y90" s="68"/>
      <c r="Z90" s="68"/>
      <c r="AA90" s="68"/>
      <c r="AB90" s="68"/>
      <c r="AC90" s="68"/>
    </row>
    <row r="91" spans="2:29" s="112" customFormat="1" ht="17.25" customHeight="1">
      <c r="B91" s="68"/>
      <c r="C91" s="68"/>
      <c r="D91" s="68"/>
      <c r="E91" s="68"/>
      <c r="F91" s="68"/>
      <c r="G91" s="68"/>
      <c r="H91" s="68"/>
      <c r="I91" s="68"/>
      <c r="J91" s="68"/>
      <c r="K91" s="68"/>
      <c r="L91" s="68"/>
      <c r="M91" s="68"/>
      <c r="N91" s="68"/>
      <c r="O91" s="68"/>
      <c r="P91" s="68"/>
      <c r="Q91" s="68"/>
      <c r="R91" s="68"/>
      <c r="S91" s="68"/>
      <c r="T91" s="68"/>
      <c r="U91" s="68"/>
      <c r="V91" s="68"/>
      <c r="W91" s="68"/>
      <c r="X91" s="68"/>
      <c r="Y91" s="68"/>
      <c r="Z91" s="68"/>
      <c r="AA91" s="68"/>
      <c r="AB91" s="68"/>
      <c r="AC91" s="68"/>
    </row>
    <row r="92" spans="2:29" s="112" customFormat="1" ht="17.25" customHeight="1">
      <c r="B92" s="68"/>
      <c r="C92" s="68"/>
      <c r="D92" s="68"/>
      <c r="E92" s="68"/>
      <c r="F92" s="68"/>
      <c r="G92" s="68"/>
      <c r="H92" s="68"/>
      <c r="I92" s="68"/>
      <c r="J92" s="68"/>
      <c r="K92" s="68"/>
      <c r="L92" s="68"/>
      <c r="M92" s="68"/>
      <c r="N92" s="68"/>
      <c r="O92" s="68"/>
      <c r="P92" s="68"/>
      <c r="Q92" s="68"/>
      <c r="R92" s="68"/>
      <c r="S92" s="68"/>
      <c r="T92" s="68"/>
      <c r="U92" s="68"/>
      <c r="V92" s="68"/>
      <c r="W92" s="68"/>
      <c r="X92" s="68"/>
      <c r="Y92" s="68"/>
      <c r="Z92" s="68"/>
      <c r="AA92" s="68"/>
      <c r="AB92" s="68"/>
      <c r="AC92" s="68"/>
    </row>
    <row r="93" spans="2:29" s="112" customFormat="1" ht="17.25" customHeight="1">
      <c r="B93" s="68"/>
      <c r="C93" s="68"/>
      <c r="D93" s="68"/>
      <c r="E93" s="68"/>
      <c r="F93" s="68"/>
      <c r="G93" s="68"/>
      <c r="H93" s="68"/>
      <c r="I93" s="68"/>
      <c r="J93" s="68"/>
      <c r="K93" s="68"/>
      <c r="L93" s="68"/>
      <c r="M93" s="68"/>
      <c r="N93" s="68"/>
      <c r="O93" s="68"/>
      <c r="P93" s="68"/>
      <c r="Q93" s="68"/>
      <c r="R93" s="68"/>
      <c r="S93" s="68"/>
      <c r="T93" s="68"/>
      <c r="U93" s="68"/>
      <c r="V93" s="68"/>
      <c r="W93" s="68"/>
      <c r="X93" s="68"/>
      <c r="Y93" s="68"/>
      <c r="Z93" s="68"/>
      <c r="AA93" s="68"/>
      <c r="AB93" s="68"/>
      <c r="AC93" s="68"/>
    </row>
    <row r="94" spans="2:29" s="112" customFormat="1" ht="17.25" customHeight="1">
      <c r="B94" s="68"/>
      <c r="C94" s="68"/>
      <c r="D94" s="68"/>
      <c r="E94" s="68"/>
      <c r="F94" s="68"/>
      <c r="G94" s="68"/>
      <c r="H94" s="68"/>
      <c r="I94" s="68"/>
      <c r="J94" s="68"/>
      <c r="K94" s="68"/>
      <c r="L94" s="68"/>
      <c r="M94" s="68"/>
      <c r="N94" s="68"/>
      <c r="O94" s="68"/>
      <c r="P94" s="68"/>
      <c r="Q94" s="68"/>
      <c r="R94" s="68"/>
      <c r="S94" s="68"/>
      <c r="T94" s="68"/>
      <c r="U94" s="68"/>
      <c r="V94" s="68"/>
      <c r="W94" s="68"/>
      <c r="X94" s="68"/>
      <c r="Y94" s="68"/>
      <c r="Z94" s="68"/>
      <c r="AA94" s="68"/>
      <c r="AB94" s="68"/>
      <c r="AC94" s="68"/>
    </row>
    <row r="95" spans="2:29" s="112" customFormat="1" ht="17.25" customHeight="1">
      <c r="B95" s="68"/>
      <c r="C95" s="68"/>
      <c r="D95" s="68"/>
      <c r="E95" s="68"/>
      <c r="F95" s="68"/>
      <c r="G95" s="68"/>
      <c r="H95" s="68"/>
      <c r="I95" s="68"/>
      <c r="J95" s="68"/>
      <c r="K95" s="68"/>
      <c r="L95" s="68"/>
      <c r="M95" s="68"/>
      <c r="N95" s="68"/>
      <c r="O95" s="68"/>
      <c r="P95" s="68"/>
      <c r="Q95" s="68"/>
      <c r="R95" s="68"/>
      <c r="S95" s="68"/>
      <c r="T95" s="68"/>
      <c r="U95" s="68"/>
      <c r="V95" s="68"/>
      <c r="W95" s="68"/>
      <c r="X95" s="68"/>
      <c r="Y95" s="68"/>
      <c r="Z95" s="68"/>
      <c r="AA95" s="68"/>
      <c r="AB95" s="68"/>
      <c r="AC95" s="68"/>
    </row>
    <row r="96" spans="2:29" s="112" customFormat="1" ht="17.25" customHeight="1">
      <c r="B96" s="68"/>
      <c r="C96" s="68"/>
      <c r="D96" s="68"/>
      <c r="E96" s="68"/>
      <c r="F96" s="68"/>
      <c r="G96" s="68"/>
      <c r="H96" s="68"/>
      <c r="I96" s="68"/>
      <c r="J96" s="68"/>
      <c r="K96" s="68"/>
      <c r="L96" s="68"/>
      <c r="M96" s="68"/>
      <c r="N96" s="68"/>
      <c r="O96" s="68"/>
      <c r="P96" s="68"/>
      <c r="Q96" s="68"/>
      <c r="R96" s="68"/>
      <c r="S96" s="68"/>
      <c r="T96" s="68"/>
      <c r="U96" s="68"/>
      <c r="V96" s="68"/>
      <c r="W96" s="68"/>
      <c r="X96" s="68"/>
      <c r="Y96" s="68"/>
      <c r="Z96" s="68"/>
      <c r="AA96" s="68"/>
      <c r="AB96" s="68"/>
      <c r="AC96" s="68"/>
    </row>
    <row r="97" spans="2:29" s="112" customFormat="1" ht="17.25" customHeight="1">
      <c r="B97" s="68"/>
      <c r="C97" s="68"/>
      <c r="D97" s="68"/>
      <c r="E97" s="68"/>
      <c r="F97" s="68"/>
      <c r="G97" s="68"/>
      <c r="H97" s="68"/>
      <c r="I97" s="68"/>
      <c r="J97" s="68"/>
      <c r="K97" s="68"/>
      <c r="L97" s="68"/>
      <c r="M97" s="68"/>
      <c r="N97" s="68"/>
      <c r="O97" s="68"/>
      <c r="P97" s="68"/>
      <c r="Q97" s="68"/>
      <c r="R97" s="68"/>
      <c r="S97" s="68"/>
      <c r="T97" s="68"/>
      <c r="U97" s="68"/>
      <c r="V97" s="68"/>
      <c r="W97" s="68"/>
      <c r="X97" s="68"/>
      <c r="Y97" s="68"/>
      <c r="Z97" s="68"/>
      <c r="AA97" s="68"/>
      <c r="AB97" s="68"/>
      <c r="AC97" s="68"/>
    </row>
    <row r="98" spans="2:29" ht="17.25" customHeight="1"/>
    <row r="99" spans="2:29" ht="17.25" customHeight="1"/>
    <row r="100" spans="2:29" ht="17.25" customHeight="1"/>
    <row r="101" spans="2:29" ht="17.25" customHeight="1"/>
    <row r="102" spans="2:29" ht="17.25" customHeight="1"/>
    <row r="103" spans="2:29" ht="17.25" customHeight="1"/>
  </sheetData>
  <sheetProtection sheet="1" objects="1" scenarios="1"/>
  <mergeCells count="109">
    <mergeCell ref="F3:J3"/>
    <mergeCell ref="B33:B34"/>
    <mergeCell ref="B29:B30"/>
    <mergeCell ref="B31:B32"/>
    <mergeCell ref="B19:B20"/>
    <mergeCell ref="F4:J4"/>
    <mergeCell ref="B7:B8"/>
    <mergeCell ref="C7:I7"/>
    <mergeCell ref="B9:B10"/>
    <mergeCell ref="B11:B12"/>
    <mergeCell ref="B13:B14"/>
    <mergeCell ref="B15:B16"/>
    <mergeCell ref="B17:B18"/>
    <mergeCell ref="D9:D10"/>
    <mergeCell ref="E9:E10"/>
    <mergeCell ref="F9:F10"/>
    <mergeCell ref="G9:G10"/>
    <mergeCell ref="B27:B28"/>
    <mergeCell ref="B25:B26"/>
    <mergeCell ref="B23:B24"/>
    <mergeCell ref="B21:B22"/>
    <mergeCell ref="C9:C10"/>
    <mergeCell ref="C13:C14"/>
    <mergeCell ref="C17:C18"/>
    <mergeCell ref="C25:C26"/>
    <mergeCell ref="H9:H10"/>
    <mergeCell ref="I9:I10"/>
    <mergeCell ref="C11:C12"/>
    <mergeCell ref="D11:D12"/>
    <mergeCell ref="E11:E12"/>
    <mergeCell ref="F11:F12"/>
    <mergeCell ref="G11:G12"/>
    <mergeCell ref="H11:H12"/>
    <mergeCell ref="I11:I12"/>
    <mergeCell ref="I13:I14"/>
    <mergeCell ref="C15:C16"/>
    <mergeCell ref="D15:D16"/>
    <mergeCell ref="E15:E16"/>
    <mergeCell ref="F15:F16"/>
    <mergeCell ref="G15:G16"/>
    <mergeCell ref="H15:H16"/>
    <mergeCell ref="I15:I16"/>
    <mergeCell ref="D13:D14"/>
    <mergeCell ref="E13:E14"/>
    <mergeCell ref="F13:F14"/>
    <mergeCell ref="G13:G14"/>
    <mergeCell ref="H13:H14"/>
    <mergeCell ref="I17:I18"/>
    <mergeCell ref="C19:C20"/>
    <mergeCell ref="D19:D20"/>
    <mergeCell ref="E19:E20"/>
    <mergeCell ref="F19:F20"/>
    <mergeCell ref="G19:G20"/>
    <mergeCell ref="H19:H20"/>
    <mergeCell ref="I19:I20"/>
    <mergeCell ref="D17:D18"/>
    <mergeCell ref="E17:E18"/>
    <mergeCell ref="F17:F18"/>
    <mergeCell ref="G17:G18"/>
    <mergeCell ref="H17:H18"/>
    <mergeCell ref="I21:I22"/>
    <mergeCell ref="C23:C24"/>
    <mergeCell ref="D23:D24"/>
    <mergeCell ref="E23:E24"/>
    <mergeCell ref="F23:F24"/>
    <mergeCell ref="G23:G24"/>
    <mergeCell ref="H23:H24"/>
    <mergeCell ref="I23:I24"/>
    <mergeCell ref="D21:D22"/>
    <mergeCell ref="E21:E22"/>
    <mergeCell ref="F21:F22"/>
    <mergeCell ref="G21:G22"/>
    <mergeCell ref="H21:H22"/>
    <mergeCell ref="C21:C22"/>
    <mergeCell ref="D27:D28"/>
    <mergeCell ref="E27:E28"/>
    <mergeCell ref="F27:F28"/>
    <mergeCell ref="G27:G28"/>
    <mergeCell ref="H27:H28"/>
    <mergeCell ref="I27:I28"/>
    <mergeCell ref="D25:D26"/>
    <mergeCell ref="E25:E26"/>
    <mergeCell ref="F25:F26"/>
    <mergeCell ref="G25:G26"/>
    <mergeCell ref="H25:H26"/>
    <mergeCell ref="A2:J2"/>
    <mergeCell ref="H33:H34"/>
    <mergeCell ref="I33:I34"/>
    <mergeCell ref="C33:C34"/>
    <mergeCell ref="D33:D34"/>
    <mergeCell ref="E33:E34"/>
    <mergeCell ref="F33:F34"/>
    <mergeCell ref="G33:G34"/>
    <mergeCell ref="H29:H30"/>
    <mergeCell ref="I29:I30"/>
    <mergeCell ref="C31:C32"/>
    <mergeCell ref="D31:D32"/>
    <mergeCell ref="E31:E32"/>
    <mergeCell ref="F31:F32"/>
    <mergeCell ref="G31:G32"/>
    <mergeCell ref="H31:H32"/>
    <mergeCell ref="I31:I32"/>
    <mergeCell ref="C29:C30"/>
    <mergeCell ref="D29:D30"/>
    <mergeCell ref="E29:E30"/>
    <mergeCell ref="F29:F30"/>
    <mergeCell ref="G29:G30"/>
    <mergeCell ref="I25:I26"/>
    <mergeCell ref="C27:C28"/>
  </mergeCells>
  <phoneticPr fontId="5"/>
  <pageMargins left="1.1023622047244095" right="0.70866141732283472" top="0.74803149606299213" bottom="0.74803149606299213" header="0.31496062992125984" footer="0.31496062992125984"/>
  <pageSetup paperSize="9" scale="71" orientation="landscape" r:id="rId1"/>
  <rowBreaks count="1" manualBreakCount="1">
    <brk id="56" max="23" man="1"/>
  </rowBreaks>
  <colBreaks count="1" manualBreakCount="1">
    <brk id="16" max="36"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O35"/>
  <sheetViews>
    <sheetView showGridLines="0" view="pageBreakPreview" zoomScale="85" zoomScaleNormal="100" zoomScaleSheetLayoutView="85" workbookViewId="0">
      <selection activeCell="L12" sqref="L12"/>
    </sheetView>
  </sheetViews>
  <sheetFormatPr defaultColWidth="3" defaultRowHeight="13"/>
  <cols>
    <col min="1" max="1" width="3" style="89" customWidth="1"/>
    <col min="2" max="24" width="3" style="75"/>
    <col min="25" max="25" width="4.08984375" style="75" bestFit="1" customWidth="1"/>
    <col min="26" max="256" width="3" style="75"/>
    <col min="257" max="257" width="3" style="75" customWidth="1"/>
    <col min="258" max="512" width="3" style="75"/>
    <col min="513" max="513" width="3" style="75" customWidth="1"/>
    <col min="514" max="768" width="3" style="75"/>
    <col min="769" max="769" width="3" style="75" customWidth="1"/>
    <col min="770" max="1024" width="3" style="75"/>
    <col min="1025" max="1025" width="3" style="75" customWidth="1"/>
    <col min="1026" max="1280" width="3" style="75"/>
    <col min="1281" max="1281" width="3" style="75" customWidth="1"/>
    <col min="1282" max="1536" width="3" style="75"/>
    <col min="1537" max="1537" width="3" style="75" customWidth="1"/>
    <col min="1538" max="1792" width="3" style="75"/>
    <col min="1793" max="1793" width="3" style="75" customWidth="1"/>
    <col min="1794" max="2048" width="3" style="75"/>
    <col min="2049" max="2049" width="3" style="75" customWidth="1"/>
    <col min="2050" max="2304" width="3" style="75"/>
    <col min="2305" max="2305" width="3" style="75" customWidth="1"/>
    <col min="2306" max="2560" width="3" style="75"/>
    <col min="2561" max="2561" width="3" style="75" customWidth="1"/>
    <col min="2562" max="2816" width="3" style="75"/>
    <col min="2817" max="2817" width="3" style="75" customWidth="1"/>
    <col min="2818" max="3072" width="3" style="75"/>
    <col min="3073" max="3073" width="3" style="75" customWidth="1"/>
    <col min="3074" max="3328" width="3" style="75"/>
    <col min="3329" max="3329" width="3" style="75" customWidth="1"/>
    <col min="3330" max="3584" width="3" style="75"/>
    <col min="3585" max="3585" width="3" style="75" customWidth="1"/>
    <col min="3586" max="3840" width="3" style="75"/>
    <col min="3841" max="3841" width="3" style="75" customWidth="1"/>
    <col min="3842" max="4096" width="3" style="75"/>
    <col min="4097" max="4097" width="3" style="75" customWidth="1"/>
    <col min="4098" max="4352" width="3" style="75"/>
    <col min="4353" max="4353" width="3" style="75" customWidth="1"/>
    <col min="4354" max="4608" width="3" style="75"/>
    <col min="4609" max="4609" width="3" style="75" customWidth="1"/>
    <col min="4610" max="4864" width="3" style="75"/>
    <col min="4865" max="4865" width="3" style="75" customWidth="1"/>
    <col min="4866" max="5120" width="3" style="75"/>
    <col min="5121" max="5121" width="3" style="75" customWidth="1"/>
    <col min="5122" max="5376" width="3" style="75"/>
    <col min="5377" max="5377" width="3" style="75" customWidth="1"/>
    <col min="5378" max="5632" width="3" style="75"/>
    <col min="5633" max="5633" width="3" style="75" customWidth="1"/>
    <col min="5634" max="5888" width="3" style="75"/>
    <col min="5889" max="5889" width="3" style="75" customWidth="1"/>
    <col min="5890" max="6144" width="3" style="75"/>
    <col min="6145" max="6145" width="3" style="75" customWidth="1"/>
    <col min="6146" max="6400" width="3" style="75"/>
    <col min="6401" max="6401" width="3" style="75" customWidth="1"/>
    <col min="6402" max="6656" width="3" style="75"/>
    <col min="6657" max="6657" width="3" style="75" customWidth="1"/>
    <col min="6658" max="6912" width="3" style="75"/>
    <col min="6913" max="6913" width="3" style="75" customWidth="1"/>
    <col min="6914" max="7168" width="3" style="75"/>
    <col min="7169" max="7169" width="3" style="75" customWidth="1"/>
    <col min="7170" max="7424" width="3" style="75"/>
    <col min="7425" max="7425" width="3" style="75" customWidth="1"/>
    <col min="7426" max="7680" width="3" style="75"/>
    <col min="7681" max="7681" width="3" style="75" customWidth="1"/>
    <col min="7682" max="7936" width="3" style="75"/>
    <col min="7937" max="7937" width="3" style="75" customWidth="1"/>
    <col min="7938" max="8192" width="3" style="75"/>
    <col min="8193" max="8193" width="3" style="75" customWidth="1"/>
    <col min="8194" max="8448" width="3" style="75"/>
    <col min="8449" max="8449" width="3" style="75" customWidth="1"/>
    <col min="8450" max="8704" width="3" style="75"/>
    <col min="8705" max="8705" width="3" style="75" customWidth="1"/>
    <col min="8706" max="8960" width="3" style="75"/>
    <col min="8961" max="8961" width="3" style="75" customWidth="1"/>
    <col min="8962" max="9216" width="3" style="75"/>
    <col min="9217" max="9217" width="3" style="75" customWidth="1"/>
    <col min="9218" max="9472" width="3" style="75"/>
    <col min="9473" max="9473" width="3" style="75" customWidth="1"/>
    <col min="9474" max="9728" width="3" style="75"/>
    <col min="9729" max="9729" width="3" style="75" customWidth="1"/>
    <col min="9730" max="9984" width="3" style="75"/>
    <col min="9985" max="9985" width="3" style="75" customWidth="1"/>
    <col min="9986" max="10240" width="3" style="75"/>
    <col min="10241" max="10241" width="3" style="75" customWidth="1"/>
    <col min="10242" max="10496" width="3" style="75"/>
    <col min="10497" max="10497" width="3" style="75" customWidth="1"/>
    <col min="10498" max="10752" width="3" style="75"/>
    <col min="10753" max="10753" width="3" style="75" customWidth="1"/>
    <col min="10754" max="11008" width="3" style="75"/>
    <col min="11009" max="11009" width="3" style="75" customWidth="1"/>
    <col min="11010" max="11264" width="3" style="75"/>
    <col min="11265" max="11265" width="3" style="75" customWidth="1"/>
    <col min="11266" max="11520" width="3" style="75"/>
    <col min="11521" max="11521" width="3" style="75" customWidth="1"/>
    <col min="11522" max="11776" width="3" style="75"/>
    <col min="11777" max="11777" width="3" style="75" customWidth="1"/>
    <col min="11778" max="12032" width="3" style="75"/>
    <col min="12033" max="12033" width="3" style="75" customWidth="1"/>
    <col min="12034" max="12288" width="3" style="75"/>
    <col min="12289" max="12289" width="3" style="75" customWidth="1"/>
    <col min="12290" max="12544" width="3" style="75"/>
    <col min="12545" max="12545" width="3" style="75" customWidth="1"/>
    <col min="12546" max="12800" width="3" style="75"/>
    <col min="12801" max="12801" width="3" style="75" customWidth="1"/>
    <col min="12802" max="13056" width="3" style="75"/>
    <col min="13057" max="13057" width="3" style="75" customWidth="1"/>
    <col min="13058" max="13312" width="3" style="75"/>
    <col min="13313" max="13313" width="3" style="75" customWidth="1"/>
    <col min="13314" max="13568" width="3" style="75"/>
    <col min="13569" max="13569" width="3" style="75" customWidth="1"/>
    <col min="13570" max="13824" width="3" style="75"/>
    <col min="13825" max="13825" width="3" style="75" customWidth="1"/>
    <col min="13826" max="14080" width="3" style="75"/>
    <col min="14081" max="14081" width="3" style="75" customWidth="1"/>
    <col min="14082" max="14336" width="3" style="75"/>
    <col min="14337" max="14337" width="3" style="75" customWidth="1"/>
    <col min="14338" max="14592" width="3" style="75"/>
    <col min="14593" max="14593" width="3" style="75" customWidth="1"/>
    <col min="14594" max="14848" width="3" style="75"/>
    <col min="14849" max="14849" width="3" style="75" customWidth="1"/>
    <col min="14850" max="15104" width="3" style="75"/>
    <col min="15105" max="15105" width="3" style="75" customWidth="1"/>
    <col min="15106" max="15360" width="3" style="75"/>
    <col min="15361" max="15361" width="3" style="75" customWidth="1"/>
    <col min="15362" max="15616" width="3" style="75"/>
    <col min="15617" max="15617" width="3" style="75" customWidth="1"/>
    <col min="15618" max="15872" width="3" style="75"/>
    <col min="15873" max="15873" width="3" style="75" customWidth="1"/>
    <col min="15874" max="16128" width="3" style="75"/>
    <col min="16129" max="16129" width="3" style="75" customWidth="1"/>
    <col min="16130" max="16384" width="3" style="75"/>
  </cols>
  <sheetData>
    <row r="1" spans="1:41" ht="14">
      <c r="A1" s="74" t="s">
        <v>278</v>
      </c>
    </row>
    <row r="2" spans="1:41" s="77" customFormat="1" ht="16.5">
      <c r="A2" s="76"/>
      <c r="P2" s="76" t="s">
        <v>65</v>
      </c>
      <c r="R2" s="788">
        <v>6</v>
      </c>
      <c r="S2" s="788"/>
      <c r="T2" s="77" t="s">
        <v>66</v>
      </c>
    </row>
    <row r="4" spans="1:41" s="2" customFormat="1" ht="14">
      <c r="A4" s="74"/>
      <c r="X4" s="74" t="s">
        <v>67</v>
      </c>
      <c r="AB4" s="564">
        <f>'変更申請書（区外）'!W13</f>
        <v>0</v>
      </c>
      <c r="AC4" s="564"/>
      <c r="AD4" s="564"/>
      <c r="AE4" s="564"/>
      <c r="AF4" s="564"/>
      <c r="AG4" s="564"/>
      <c r="AH4" s="564"/>
      <c r="AI4" s="564"/>
      <c r="AJ4" s="564"/>
      <c r="AK4" s="564"/>
      <c r="AL4" s="564"/>
      <c r="AM4" s="564"/>
      <c r="AN4" s="564"/>
      <c r="AO4" s="564"/>
    </row>
    <row r="5" spans="1:41" s="2" customFormat="1" ht="14">
      <c r="A5" s="74"/>
    </row>
    <row r="6" spans="1:41" s="2" customFormat="1" ht="14">
      <c r="A6" s="74" t="s">
        <v>68</v>
      </c>
    </row>
    <row r="7" spans="1:41" s="2" customFormat="1" ht="14">
      <c r="A7" s="74"/>
    </row>
    <row r="8" spans="1:41" s="2" customFormat="1" ht="14">
      <c r="A8" s="74" t="s">
        <v>69</v>
      </c>
      <c r="J8" s="2" t="s">
        <v>70</v>
      </c>
    </row>
    <row r="9" spans="1:41" s="2" customFormat="1" ht="14">
      <c r="A9" s="74"/>
    </row>
    <row r="10" spans="1:41" s="2" customFormat="1" ht="14">
      <c r="A10" s="74" t="s">
        <v>71</v>
      </c>
      <c r="J10" s="789">
        <f>'変更申請書（区外）'!W15</f>
        <v>0</v>
      </c>
      <c r="K10" s="789"/>
      <c r="L10" s="789"/>
      <c r="M10" s="789"/>
      <c r="N10" s="789"/>
      <c r="O10" s="789"/>
      <c r="P10" s="789"/>
      <c r="Q10" s="789"/>
      <c r="R10" s="789"/>
      <c r="S10" s="789"/>
      <c r="T10" s="789"/>
      <c r="U10" s="789"/>
      <c r="V10" s="789"/>
      <c r="W10" s="789"/>
      <c r="X10" s="789"/>
      <c r="Y10" s="789"/>
      <c r="Z10" s="789"/>
      <c r="AA10" s="789"/>
      <c r="AB10" s="789"/>
      <c r="AC10" s="789"/>
      <c r="AD10" s="789"/>
    </row>
    <row r="11" spans="1:41" s="2" customFormat="1" ht="14">
      <c r="A11" s="74"/>
    </row>
    <row r="12" spans="1:41" s="2" customFormat="1" ht="14">
      <c r="A12" s="74" t="s">
        <v>72</v>
      </c>
      <c r="J12" s="79" t="s">
        <v>65</v>
      </c>
      <c r="K12" s="79"/>
      <c r="L12" s="392">
        <v>6</v>
      </c>
      <c r="M12" s="79" t="s">
        <v>73</v>
      </c>
      <c r="N12" s="392">
        <v>4</v>
      </c>
      <c r="O12" s="79" t="s">
        <v>74</v>
      </c>
      <c r="P12" s="392">
        <v>1</v>
      </c>
      <c r="Q12" s="79" t="s">
        <v>2</v>
      </c>
      <c r="R12" s="79" t="s">
        <v>46</v>
      </c>
      <c r="S12" s="79" t="s">
        <v>65</v>
      </c>
      <c r="T12" s="78"/>
      <c r="U12" s="392">
        <v>7</v>
      </c>
      <c r="V12" s="79" t="s">
        <v>0</v>
      </c>
      <c r="W12" s="392">
        <v>3</v>
      </c>
      <c r="X12" s="79" t="s">
        <v>74</v>
      </c>
      <c r="Y12" s="392">
        <v>31</v>
      </c>
      <c r="Z12" s="79" t="s">
        <v>2</v>
      </c>
    </row>
    <row r="13" spans="1:41" s="2" customFormat="1" ht="14">
      <c r="A13" s="74"/>
      <c r="I13" s="79"/>
      <c r="J13" s="78"/>
      <c r="K13" s="78"/>
      <c r="L13" s="78"/>
      <c r="M13" s="79"/>
      <c r="N13" s="78"/>
      <c r="O13" s="78"/>
      <c r="P13" s="79"/>
      <c r="Q13" s="78"/>
      <c r="R13" s="78"/>
      <c r="S13" s="79"/>
      <c r="T13" s="79"/>
      <c r="U13" s="78"/>
      <c r="V13" s="78"/>
      <c r="W13" s="78"/>
      <c r="X13" s="79"/>
      <c r="Y13" s="78"/>
      <c r="Z13" s="78"/>
      <c r="AA13" s="79"/>
      <c r="AB13" s="78"/>
      <c r="AC13" s="78"/>
      <c r="AD13" s="79"/>
      <c r="AE13" s="79"/>
    </row>
    <row r="14" spans="1:41" s="2" customFormat="1" ht="14">
      <c r="A14" s="74" t="s">
        <v>75</v>
      </c>
    </row>
    <row r="15" spans="1:41" s="2" customFormat="1" ht="14">
      <c r="A15" s="74"/>
      <c r="C15" s="790"/>
      <c r="D15" s="790"/>
      <c r="E15" s="790"/>
      <c r="F15" s="790"/>
      <c r="G15" s="790"/>
      <c r="H15" s="790"/>
      <c r="I15" s="790"/>
      <c r="J15" s="790"/>
      <c r="K15" s="790"/>
      <c r="L15" s="790"/>
      <c r="M15" s="790"/>
      <c r="N15" s="790"/>
      <c r="O15" s="790"/>
      <c r="P15" s="790"/>
      <c r="Q15" s="790"/>
      <c r="R15" s="790"/>
      <c r="S15" s="790"/>
      <c r="T15" s="790"/>
      <c r="U15" s="790"/>
      <c r="V15" s="790"/>
      <c r="W15" s="790"/>
      <c r="X15" s="790"/>
      <c r="Y15" s="790"/>
      <c r="Z15" s="790"/>
      <c r="AA15" s="790"/>
      <c r="AB15" s="790"/>
      <c r="AC15" s="790"/>
      <c r="AD15" s="790"/>
      <c r="AE15" s="790"/>
      <c r="AF15" s="790"/>
      <c r="AG15" s="790"/>
      <c r="AH15" s="790"/>
      <c r="AI15" s="790"/>
      <c r="AJ15" s="790"/>
      <c r="AK15" s="790"/>
      <c r="AL15" s="790"/>
      <c r="AM15" s="790"/>
      <c r="AN15" s="790"/>
      <c r="AO15" s="790"/>
    </row>
    <row r="16" spans="1:41" s="2" customFormat="1" ht="14">
      <c r="A16" s="74" t="s">
        <v>76</v>
      </c>
      <c r="C16" s="790"/>
      <c r="D16" s="790"/>
      <c r="E16" s="790"/>
      <c r="F16" s="790"/>
      <c r="G16" s="790"/>
      <c r="H16" s="790"/>
      <c r="I16" s="790"/>
      <c r="J16" s="790"/>
      <c r="K16" s="790"/>
      <c r="L16" s="790"/>
      <c r="M16" s="790"/>
      <c r="N16" s="790"/>
      <c r="O16" s="790"/>
      <c r="P16" s="790"/>
      <c r="Q16" s="790"/>
      <c r="R16" s="790"/>
      <c r="S16" s="790"/>
      <c r="T16" s="790"/>
      <c r="U16" s="790"/>
      <c r="V16" s="790"/>
      <c r="W16" s="790"/>
      <c r="X16" s="790"/>
      <c r="Y16" s="790"/>
      <c r="Z16" s="790"/>
      <c r="AA16" s="790"/>
      <c r="AB16" s="790"/>
      <c r="AC16" s="790"/>
      <c r="AD16" s="790"/>
      <c r="AE16" s="790"/>
      <c r="AF16" s="790"/>
      <c r="AG16" s="790"/>
      <c r="AH16" s="790"/>
      <c r="AI16" s="790"/>
      <c r="AJ16" s="790"/>
      <c r="AK16" s="790"/>
      <c r="AL16" s="790"/>
      <c r="AM16" s="790"/>
      <c r="AN16" s="790"/>
      <c r="AO16" s="790"/>
    </row>
    <row r="17" spans="1:41" s="2" customFormat="1" ht="14">
      <c r="A17" s="74"/>
      <c r="C17" s="790"/>
      <c r="D17" s="790"/>
      <c r="E17" s="790"/>
      <c r="F17" s="790"/>
      <c r="G17" s="790"/>
      <c r="H17" s="790"/>
      <c r="I17" s="790"/>
      <c r="J17" s="790"/>
      <c r="K17" s="790"/>
      <c r="L17" s="790"/>
      <c r="M17" s="790"/>
      <c r="N17" s="790"/>
      <c r="O17" s="790"/>
      <c r="P17" s="790"/>
      <c r="Q17" s="790"/>
      <c r="R17" s="790"/>
      <c r="S17" s="790"/>
      <c r="T17" s="790"/>
      <c r="U17" s="790"/>
      <c r="V17" s="790"/>
      <c r="W17" s="790"/>
      <c r="X17" s="790"/>
      <c r="Y17" s="790"/>
      <c r="Z17" s="790"/>
      <c r="AA17" s="790"/>
      <c r="AB17" s="790"/>
      <c r="AC17" s="790"/>
      <c r="AD17" s="790"/>
      <c r="AE17" s="790"/>
      <c r="AF17" s="790"/>
      <c r="AG17" s="790"/>
      <c r="AH17" s="790"/>
      <c r="AI17" s="790"/>
      <c r="AJ17" s="790"/>
      <c r="AK17" s="790"/>
      <c r="AL17" s="790"/>
      <c r="AM17" s="790"/>
      <c r="AN17" s="790"/>
      <c r="AO17" s="790"/>
    </row>
    <row r="18" spans="1:41" s="2" customFormat="1" ht="14">
      <c r="A18" s="74"/>
      <c r="C18" s="790"/>
      <c r="D18" s="790"/>
      <c r="E18" s="790"/>
      <c r="F18" s="790"/>
      <c r="G18" s="790"/>
      <c r="H18" s="790"/>
      <c r="I18" s="790"/>
      <c r="J18" s="790"/>
      <c r="K18" s="790"/>
      <c r="L18" s="790"/>
      <c r="M18" s="790"/>
      <c r="N18" s="790"/>
      <c r="O18" s="790"/>
      <c r="P18" s="790"/>
      <c r="Q18" s="790"/>
      <c r="R18" s="790"/>
      <c r="S18" s="790"/>
      <c r="T18" s="790"/>
      <c r="U18" s="790"/>
      <c r="V18" s="790"/>
      <c r="W18" s="790"/>
      <c r="X18" s="790"/>
      <c r="Y18" s="790"/>
      <c r="Z18" s="790"/>
      <c r="AA18" s="790"/>
      <c r="AB18" s="790"/>
      <c r="AC18" s="790"/>
      <c r="AD18" s="790"/>
      <c r="AE18" s="790"/>
      <c r="AF18" s="790"/>
      <c r="AG18" s="790"/>
      <c r="AH18" s="790"/>
      <c r="AI18" s="790"/>
      <c r="AJ18" s="790"/>
      <c r="AK18" s="790"/>
      <c r="AL18" s="790"/>
      <c r="AM18" s="790"/>
      <c r="AN18" s="790"/>
      <c r="AO18" s="790"/>
    </row>
    <row r="19" spans="1:41" s="2" customFormat="1" ht="14">
      <c r="A19" s="74"/>
    </row>
    <row r="20" spans="1:41" s="2" customFormat="1" ht="14">
      <c r="A20" s="74" t="s">
        <v>77</v>
      </c>
    </row>
    <row r="21" spans="1:41" s="2" customFormat="1" ht="14.5" thickBot="1">
      <c r="A21" s="74"/>
    </row>
    <row r="22" spans="1:41" s="81" customFormat="1" ht="14">
      <c r="A22" s="791"/>
      <c r="B22" s="80"/>
      <c r="C22" s="792" t="s">
        <v>78</v>
      </c>
      <c r="D22" s="793"/>
      <c r="E22" s="793"/>
      <c r="F22" s="793"/>
      <c r="G22" s="793"/>
      <c r="H22" s="793"/>
      <c r="I22" s="793"/>
      <c r="J22" s="793"/>
      <c r="K22" s="794"/>
      <c r="L22" s="795" t="s">
        <v>79</v>
      </c>
      <c r="M22" s="796"/>
      <c r="N22" s="796"/>
      <c r="O22" s="796"/>
      <c r="P22" s="796"/>
      <c r="Q22" s="797"/>
      <c r="R22" s="795" t="s">
        <v>80</v>
      </c>
      <c r="S22" s="796"/>
      <c r="T22" s="796"/>
      <c r="U22" s="796"/>
      <c r="V22" s="796"/>
      <c r="W22" s="797"/>
      <c r="X22" s="795" t="s">
        <v>81</v>
      </c>
      <c r="Y22" s="796"/>
      <c r="Z22" s="796"/>
      <c r="AA22" s="796"/>
      <c r="AB22" s="796"/>
      <c r="AC22" s="798"/>
      <c r="AD22" s="792" t="s">
        <v>82</v>
      </c>
      <c r="AE22" s="796"/>
      <c r="AF22" s="796"/>
      <c r="AG22" s="796"/>
      <c r="AH22" s="796"/>
      <c r="AI22" s="797"/>
      <c r="AJ22" s="795" t="s">
        <v>83</v>
      </c>
      <c r="AK22" s="796"/>
      <c r="AL22" s="796"/>
      <c r="AM22" s="796"/>
      <c r="AN22" s="796"/>
      <c r="AO22" s="798"/>
    </row>
    <row r="23" spans="1:41" s="74" customFormat="1" ht="14">
      <c r="A23" s="791"/>
      <c r="B23" s="82"/>
      <c r="C23" s="783" t="s">
        <v>84</v>
      </c>
      <c r="D23" s="784"/>
      <c r="E23" s="784"/>
      <c r="F23" s="784"/>
      <c r="G23" s="784"/>
      <c r="H23" s="784"/>
      <c r="I23" s="784"/>
      <c r="J23" s="784"/>
      <c r="K23" s="785"/>
      <c r="L23" s="779">
        <f>【別紙4】収支予算書!G31</f>
        <v>0</v>
      </c>
      <c r="M23" s="780"/>
      <c r="N23" s="780"/>
      <c r="O23" s="780"/>
      <c r="P23" s="780"/>
      <c r="Q23" s="781"/>
      <c r="R23" s="553"/>
      <c r="S23" s="556"/>
      <c r="T23" s="556"/>
      <c r="U23" s="556"/>
      <c r="V23" s="556"/>
      <c r="W23" s="557"/>
      <c r="X23" s="553"/>
      <c r="Y23" s="556"/>
      <c r="Z23" s="556"/>
      <c r="AA23" s="556"/>
      <c r="AB23" s="556"/>
      <c r="AC23" s="787"/>
      <c r="AD23" s="786"/>
      <c r="AE23" s="556"/>
      <c r="AF23" s="556"/>
      <c r="AG23" s="556"/>
      <c r="AH23" s="556"/>
      <c r="AI23" s="557"/>
      <c r="AJ23" s="553"/>
      <c r="AK23" s="556"/>
      <c r="AL23" s="556"/>
      <c r="AM23" s="556"/>
      <c r="AN23" s="556"/>
      <c r="AO23" s="787"/>
    </row>
    <row r="24" spans="1:41" s="74" customFormat="1" ht="14">
      <c r="A24" s="791"/>
      <c r="B24" s="82"/>
      <c r="C24" s="783" t="s">
        <v>85</v>
      </c>
      <c r="D24" s="784"/>
      <c r="E24" s="784"/>
      <c r="F24" s="784"/>
      <c r="G24" s="784"/>
      <c r="H24" s="784"/>
      <c r="I24" s="784"/>
      <c r="J24" s="784"/>
      <c r="K24" s="785"/>
      <c r="L24" s="779">
        <f>【別紙4】収支予算書!G43</f>
        <v>0</v>
      </c>
      <c r="M24" s="780"/>
      <c r="N24" s="780"/>
      <c r="O24" s="780"/>
      <c r="P24" s="780"/>
      <c r="Q24" s="781"/>
      <c r="R24" s="558"/>
      <c r="S24" s="777"/>
      <c r="T24" s="777"/>
      <c r="U24" s="777"/>
      <c r="V24" s="777"/>
      <c r="W24" s="560"/>
      <c r="X24" s="558"/>
      <c r="Y24" s="777"/>
      <c r="Z24" s="777"/>
      <c r="AA24" s="777"/>
      <c r="AB24" s="777"/>
      <c r="AC24" s="778"/>
      <c r="AD24" s="782"/>
      <c r="AE24" s="777"/>
      <c r="AF24" s="777"/>
      <c r="AG24" s="777"/>
      <c r="AH24" s="777"/>
      <c r="AI24" s="560"/>
      <c r="AJ24" s="558"/>
      <c r="AK24" s="777"/>
      <c r="AL24" s="777"/>
      <c r="AM24" s="777"/>
      <c r="AN24" s="777"/>
      <c r="AO24" s="778"/>
    </row>
    <row r="25" spans="1:41" s="74" customFormat="1" ht="14">
      <c r="A25" s="791"/>
      <c r="B25" s="82"/>
      <c r="C25" s="783" t="s">
        <v>86</v>
      </c>
      <c r="D25" s="784"/>
      <c r="E25" s="784"/>
      <c r="F25" s="784"/>
      <c r="G25" s="784"/>
      <c r="H25" s="784"/>
      <c r="I25" s="784"/>
      <c r="J25" s="784"/>
      <c r="K25" s="785"/>
      <c r="L25" s="779">
        <f>【別紙4】収支予算書!G58</f>
        <v>0</v>
      </c>
      <c r="M25" s="780"/>
      <c r="N25" s="780"/>
      <c r="O25" s="780"/>
      <c r="P25" s="780"/>
      <c r="Q25" s="781"/>
      <c r="R25" s="558"/>
      <c r="S25" s="777"/>
      <c r="T25" s="777"/>
      <c r="U25" s="777"/>
      <c r="V25" s="777"/>
      <c r="W25" s="560"/>
      <c r="X25" s="558"/>
      <c r="Y25" s="777"/>
      <c r="Z25" s="777"/>
      <c r="AA25" s="777"/>
      <c r="AB25" s="777"/>
      <c r="AC25" s="778"/>
      <c r="AD25" s="782"/>
      <c r="AE25" s="777"/>
      <c r="AF25" s="777"/>
      <c r="AG25" s="777"/>
      <c r="AH25" s="777"/>
      <c r="AI25" s="560"/>
      <c r="AJ25" s="558"/>
      <c r="AK25" s="777"/>
      <c r="AL25" s="777"/>
      <c r="AM25" s="777"/>
      <c r="AN25" s="777"/>
      <c r="AO25" s="778"/>
    </row>
    <row r="26" spans="1:41" s="74" customFormat="1" ht="14">
      <c r="A26" s="791"/>
      <c r="B26" s="82"/>
      <c r="C26" s="758" t="s">
        <v>87</v>
      </c>
      <c r="D26" s="759"/>
      <c r="E26" s="759"/>
      <c r="F26" s="759"/>
      <c r="G26" s="759"/>
      <c r="H26" s="759"/>
      <c r="I26" s="759"/>
      <c r="J26" s="759"/>
      <c r="K26" s="760"/>
      <c r="L26" s="779">
        <f>【別紙4】収支予算書!G63</f>
        <v>0</v>
      </c>
      <c r="M26" s="780"/>
      <c r="N26" s="780"/>
      <c r="O26" s="780"/>
      <c r="P26" s="780"/>
      <c r="Q26" s="781"/>
      <c r="R26" s="558"/>
      <c r="S26" s="777"/>
      <c r="T26" s="777"/>
      <c r="U26" s="777"/>
      <c r="V26" s="777"/>
      <c r="W26" s="560"/>
      <c r="X26" s="558"/>
      <c r="Y26" s="777"/>
      <c r="Z26" s="777"/>
      <c r="AA26" s="777"/>
      <c r="AB26" s="777"/>
      <c r="AC26" s="778"/>
      <c r="AD26" s="782"/>
      <c r="AE26" s="777"/>
      <c r="AF26" s="777"/>
      <c r="AG26" s="777"/>
      <c r="AH26" s="777"/>
      <c r="AI26" s="560"/>
      <c r="AJ26" s="558"/>
      <c r="AK26" s="777"/>
      <c r="AL26" s="777"/>
      <c r="AM26" s="777"/>
      <c r="AN26" s="777"/>
      <c r="AO26" s="778"/>
    </row>
    <row r="27" spans="1:41" s="74" customFormat="1" ht="14">
      <c r="A27" s="791"/>
      <c r="B27" s="82"/>
      <c r="C27" s="758"/>
      <c r="D27" s="759"/>
      <c r="E27" s="759"/>
      <c r="F27" s="759"/>
      <c r="G27" s="759"/>
      <c r="H27" s="759"/>
      <c r="I27" s="759"/>
      <c r="J27" s="759"/>
      <c r="K27" s="760"/>
      <c r="L27" s="779"/>
      <c r="M27" s="780"/>
      <c r="N27" s="780"/>
      <c r="O27" s="780"/>
      <c r="P27" s="780"/>
      <c r="Q27" s="781"/>
      <c r="R27" s="83"/>
      <c r="S27" s="80"/>
      <c r="T27" s="80"/>
      <c r="U27" s="80"/>
      <c r="V27" s="80"/>
      <c r="W27" s="84"/>
      <c r="X27" s="83"/>
      <c r="Y27" s="80"/>
      <c r="Z27" s="80"/>
      <c r="AA27" s="80"/>
      <c r="AB27" s="80"/>
      <c r="AC27" s="85"/>
      <c r="AD27" s="86"/>
      <c r="AE27" s="80"/>
      <c r="AF27" s="80"/>
      <c r="AG27" s="80"/>
      <c r="AH27" s="80"/>
      <c r="AI27" s="84"/>
      <c r="AJ27" s="83"/>
      <c r="AK27" s="80"/>
      <c r="AL27" s="80"/>
      <c r="AM27" s="80"/>
      <c r="AN27" s="80"/>
      <c r="AO27" s="85"/>
    </row>
    <row r="28" spans="1:41" s="74" customFormat="1" ht="14">
      <c r="A28" s="791"/>
      <c r="B28" s="82"/>
      <c r="C28" s="758"/>
      <c r="D28" s="759"/>
      <c r="E28" s="759"/>
      <c r="F28" s="759"/>
      <c r="G28" s="759"/>
      <c r="H28" s="759"/>
      <c r="I28" s="759"/>
      <c r="J28" s="759"/>
      <c r="K28" s="760"/>
      <c r="L28" s="779"/>
      <c r="M28" s="780"/>
      <c r="N28" s="780"/>
      <c r="O28" s="780"/>
      <c r="P28" s="780"/>
      <c r="Q28" s="781"/>
      <c r="R28" s="83"/>
      <c r="S28" s="80"/>
      <c r="T28" s="80"/>
      <c r="U28" s="80"/>
      <c r="V28" s="80"/>
      <c r="W28" s="84"/>
      <c r="X28" s="83"/>
      <c r="Y28" s="80"/>
      <c r="Z28" s="80"/>
      <c r="AA28" s="80"/>
      <c r="AB28" s="80"/>
      <c r="AC28" s="85"/>
      <c r="AD28" s="86"/>
      <c r="AE28" s="80"/>
      <c r="AF28" s="80"/>
      <c r="AG28" s="80"/>
      <c r="AH28" s="80"/>
      <c r="AI28" s="84"/>
      <c r="AJ28" s="83"/>
      <c r="AK28" s="80"/>
      <c r="AL28" s="80"/>
      <c r="AM28" s="80"/>
      <c r="AN28" s="80"/>
      <c r="AO28" s="85"/>
    </row>
    <row r="29" spans="1:41" s="74" customFormat="1" ht="14">
      <c r="A29" s="791"/>
      <c r="B29" s="82"/>
      <c r="C29" s="758"/>
      <c r="D29" s="759"/>
      <c r="E29" s="759"/>
      <c r="F29" s="759"/>
      <c r="G29" s="759"/>
      <c r="H29" s="759"/>
      <c r="I29" s="759"/>
      <c r="J29" s="759"/>
      <c r="K29" s="760"/>
      <c r="L29" s="779"/>
      <c r="M29" s="780"/>
      <c r="N29" s="780"/>
      <c r="O29" s="780"/>
      <c r="P29" s="780"/>
      <c r="Q29" s="781"/>
      <c r="R29" s="83"/>
      <c r="S29" s="80"/>
      <c r="T29" s="80"/>
      <c r="U29" s="80"/>
      <c r="V29" s="80"/>
      <c r="W29" s="84"/>
      <c r="X29" s="83"/>
      <c r="Y29" s="80"/>
      <c r="Z29" s="80"/>
      <c r="AA29" s="80"/>
      <c r="AB29" s="80"/>
      <c r="AC29" s="85"/>
      <c r="AD29" s="86"/>
      <c r="AE29" s="80"/>
      <c r="AF29" s="80"/>
      <c r="AG29" s="80"/>
      <c r="AH29" s="80"/>
      <c r="AI29" s="84"/>
      <c r="AJ29" s="83"/>
      <c r="AK29" s="80"/>
      <c r="AL29" s="80"/>
      <c r="AM29" s="80"/>
      <c r="AN29" s="80"/>
      <c r="AO29" s="85"/>
    </row>
    <row r="30" spans="1:41" s="74" customFormat="1" ht="14">
      <c r="A30" s="791"/>
      <c r="B30" s="82"/>
      <c r="C30" s="758"/>
      <c r="D30" s="759"/>
      <c r="E30" s="759"/>
      <c r="F30" s="759"/>
      <c r="G30" s="759"/>
      <c r="H30" s="759"/>
      <c r="I30" s="759"/>
      <c r="J30" s="759"/>
      <c r="K30" s="760"/>
      <c r="L30" s="779"/>
      <c r="M30" s="780"/>
      <c r="N30" s="780"/>
      <c r="O30" s="780"/>
      <c r="P30" s="780"/>
      <c r="Q30" s="781"/>
      <c r="R30" s="558"/>
      <c r="S30" s="777"/>
      <c r="T30" s="777"/>
      <c r="U30" s="777"/>
      <c r="V30" s="777"/>
      <c r="W30" s="560"/>
      <c r="X30" s="558"/>
      <c r="Y30" s="777"/>
      <c r="Z30" s="777"/>
      <c r="AA30" s="777"/>
      <c r="AB30" s="777"/>
      <c r="AC30" s="778"/>
      <c r="AD30" s="782"/>
      <c r="AE30" s="777"/>
      <c r="AF30" s="777"/>
      <c r="AG30" s="777"/>
      <c r="AH30" s="777"/>
      <c r="AI30" s="560"/>
      <c r="AJ30" s="558"/>
      <c r="AK30" s="777"/>
      <c r="AL30" s="777"/>
      <c r="AM30" s="777"/>
      <c r="AN30" s="777"/>
      <c r="AO30" s="778"/>
    </row>
    <row r="31" spans="1:41" s="74" customFormat="1" ht="14">
      <c r="A31" s="791"/>
      <c r="B31" s="82"/>
      <c r="C31" s="758"/>
      <c r="D31" s="759"/>
      <c r="E31" s="759"/>
      <c r="F31" s="759"/>
      <c r="G31" s="759"/>
      <c r="H31" s="759"/>
      <c r="I31" s="759"/>
      <c r="J31" s="759"/>
      <c r="K31" s="760"/>
      <c r="L31" s="779"/>
      <c r="M31" s="780"/>
      <c r="N31" s="780"/>
      <c r="O31" s="780"/>
      <c r="P31" s="780"/>
      <c r="Q31" s="781"/>
      <c r="R31" s="558"/>
      <c r="S31" s="777"/>
      <c r="T31" s="777"/>
      <c r="U31" s="777"/>
      <c r="V31" s="777"/>
      <c r="W31" s="560"/>
      <c r="X31" s="558"/>
      <c r="Y31" s="777"/>
      <c r="Z31" s="777"/>
      <c r="AA31" s="777"/>
      <c r="AB31" s="777"/>
      <c r="AC31" s="778"/>
      <c r="AD31" s="782"/>
      <c r="AE31" s="777"/>
      <c r="AF31" s="777"/>
      <c r="AG31" s="777"/>
      <c r="AH31" s="777"/>
      <c r="AI31" s="560"/>
      <c r="AJ31" s="558"/>
      <c r="AK31" s="777"/>
      <c r="AL31" s="777"/>
      <c r="AM31" s="777"/>
      <c r="AN31" s="777"/>
      <c r="AO31" s="778"/>
    </row>
    <row r="32" spans="1:41" s="74" customFormat="1" ht="14.5" thickBot="1">
      <c r="A32" s="791"/>
      <c r="B32" s="82"/>
      <c r="C32" s="758"/>
      <c r="D32" s="759"/>
      <c r="E32" s="759"/>
      <c r="F32" s="759"/>
      <c r="G32" s="759"/>
      <c r="H32" s="759"/>
      <c r="I32" s="759"/>
      <c r="J32" s="759"/>
      <c r="K32" s="760"/>
      <c r="L32" s="761"/>
      <c r="M32" s="762"/>
      <c r="N32" s="762"/>
      <c r="O32" s="762"/>
      <c r="P32" s="762"/>
      <c r="Q32" s="763"/>
      <c r="R32" s="764"/>
      <c r="S32" s="765"/>
      <c r="T32" s="765"/>
      <c r="U32" s="765"/>
      <c r="V32" s="765"/>
      <c r="W32" s="766"/>
      <c r="X32" s="764"/>
      <c r="Y32" s="765"/>
      <c r="Z32" s="765"/>
      <c r="AA32" s="765"/>
      <c r="AB32" s="765"/>
      <c r="AC32" s="767"/>
      <c r="AD32" s="768"/>
      <c r="AE32" s="765"/>
      <c r="AF32" s="765"/>
      <c r="AG32" s="765"/>
      <c r="AH32" s="765"/>
      <c r="AI32" s="766"/>
      <c r="AJ32" s="764"/>
      <c r="AK32" s="765"/>
      <c r="AL32" s="765"/>
      <c r="AM32" s="765"/>
      <c r="AN32" s="765"/>
      <c r="AO32" s="767"/>
    </row>
    <row r="33" spans="1:41" s="74" customFormat="1" ht="14.5" thickBot="1">
      <c r="A33" s="791"/>
      <c r="B33" s="82"/>
      <c r="C33" s="769"/>
      <c r="D33" s="770"/>
      <c r="E33" s="770"/>
      <c r="F33" s="770"/>
      <c r="G33" s="770"/>
      <c r="H33" s="770"/>
      <c r="I33" s="770"/>
      <c r="J33" s="770"/>
      <c r="K33" s="771"/>
      <c r="L33" s="772">
        <f>SUM(L23:Q32)</f>
        <v>0</v>
      </c>
      <c r="M33" s="773"/>
      <c r="N33" s="773"/>
      <c r="O33" s="773"/>
      <c r="P33" s="773"/>
      <c r="Q33" s="87" t="s">
        <v>5</v>
      </c>
      <c r="R33" s="774">
        <f>【別紙4】収支予算書!D42</f>
        <v>0</v>
      </c>
      <c r="S33" s="775"/>
      <c r="T33" s="775"/>
      <c r="U33" s="775"/>
      <c r="V33" s="775"/>
      <c r="W33" s="87" t="s">
        <v>5</v>
      </c>
      <c r="X33" s="756">
        <f>L33-R33</f>
        <v>0</v>
      </c>
      <c r="Y33" s="757"/>
      <c r="Z33" s="757"/>
      <c r="AA33" s="757"/>
      <c r="AB33" s="757"/>
      <c r="AC33" s="88" t="s">
        <v>5</v>
      </c>
      <c r="AD33" s="776">
        <f>【別紙4】収支予算書!D8</f>
        <v>0</v>
      </c>
      <c r="AE33" s="775"/>
      <c r="AF33" s="775"/>
      <c r="AG33" s="775"/>
      <c r="AH33" s="775"/>
      <c r="AI33" s="87" t="s">
        <v>5</v>
      </c>
      <c r="AJ33" s="756">
        <f>AD33</f>
        <v>0</v>
      </c>
      <c r="AK33" s="757"/>
      <c r="AL33" s="757"/>
      <c r="AM33" s="757"/>
      <c r="AN33" s="757"/>
      <c r="AO33" s="88" t="s">
        <v>5</v>
      </c>
    </row>
    <row r="34" spans="1:41" s="2" customFormat="1" ht="14">
      <c r="A34" s="74"/>
    </row>
    <row r="35" spans="1:41" s="2" customFormat="1" ht="14">
      <c r="A35" s="74"/>
    </row>
  </sheetData>
  <sheetProtection sheet="1" objects="1" scenarios="1"/>
  <mergeCells count="65">
    <mergeCell ref="R2:S2"/>
    <mergeCell ref="AB4:AO4"/>
    <mergeCell ref="J10:AD10"/>
    <mergeCell ref="C15:AO18"/>
    <mergeCell ref="A22:A33"/>
    <mergeCell ref="C22:K22"/>
    <mergeCell ref="L22:Q22"/>
    <mergeCell ref="R22:W22"/>
    <mergeCell ref="X22:AC22"/>
    <mergeCell ref="AD22:AI22"/>
    <mergeCell ref="AJ24:AO24"/>
    <mergeCell ref="AJ22:AO22"/>
    <mergeCell ref="C23:K23"/>
    <mergeCell ref="L23:Q23"/>
    <mergeCell ref="R23:W23"/>
    <mergeCell ref="X23:AC23"/>
    <mergeCell ref="AD23:AI23"/>
    <mergeCell ref="AJ23:AO23"/>
    <mergeCell ref="C24:K24"/>
    <mergeCell ref="L24:Q24"/>
    <mergeCell ref="R24:W24"/>
    <mergeCell ref="X24:AC24"/>
    <mergeCell ref="AD24:AI24"/>
    <mergeCell ref="AJ26:AO26"/>
    <mergeCell ref="C25:K25"/>
    <mergeCell ref="L25:Q25"/>
    <mergeCell ref="R25:W25"/>
    <mergeCell ref="X25:AC25"/>
    <mergeCell ref="AD25:AI25"/>
    <mergeCell ref="AJ25:AO25"/>
    <mergeCell ref="C26:K26"/>
    <mergeCell ref="L26:Q26"/>
    <mergeCell ref="R26:W26"/>
    <mergeCell ref="X26:AC26"/>
    <mergeCell ref="AD26:AI26"/>
    <mergeCell ref="C27:K27"/>
    <mergeCell ref="L27:Q27"/>
    <mergeCell ref="C28:K28"/>
    <mergeCell ref="L28:Q28"/>
    <mergeCell ref="C29:K29"/>
    <mergeCell ref="L29:Q29"/>
    <mergeCell ref="AJ31:AO31"/>
    <mergeCell ref="C30:K30"/>
    <mergeCell ref="L30:Q30"/>
    <mergeCell ref="R30:W30"/>
    <mergeCell ref="X30:AC30"/>
    <mergeCell ref="AD30:AI30"/>
    <mergeCell ref="AJ30:AO30"/>
    <mergeCell ref="C31:K31"/>
    <mergeCell ref="L31:Q31"/>
    <mergeCell ref="R31:W31"/>
    <mergeCell ref="X31:AC31"/>
    <mergeCell ref="AD31:AI31"/>
    <mergeCell ref="AJ33:AN33"/>
    <mergeCell ref="C32:K32"/>
    <mergeCell ref="L32:Q32"/>
    <mergeCell ref="R32:W32"/>
    <mergeCell ref="X32:AC32"/>
    <mergeCell ref="AD32:AI32"/>
    <mergeCell ref="AJ32:AO32"/>
    <mergeCell ref="C33:K33"/>
    <mergeCell ref="L33:P33"/>
    <mergeCell ref="R33:V33"/>
    <mergeCell ref="X33:AB33"/>
    <mergeCell ref="AD33:AH33"/>
  </mergeCells>
  <phoneticPr fontId="5"/>
  <pageMargins left="0.7" right="0.7" top="0.75" bottom="0.75" header="0.3" footer="0.3"/>
  <pageSetup paperSize="9" scale="72"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72"/>
  <sheetViews>
    <sheetView showGridLines="0" view="pageBreakPreview" zoomScale="70" zoomScaleNormal="85" zoomScaleSheetLayoutView="70" workbookViewId="0">
      <selection activeCell="D10" sqref="D10"/>
    </sheetView>
  </sheetViews>
  <sheetFormatPr defaultRowHeight="14"/>
  <cols>
    <col min="1" max="1" width="6" style="125" customWidth="1"/>
    <col min="2" max="2" width="21.81640625" style="125" customWidth="1"/>
    <col min="3" max="3" width="27.6328125" style="125" customWidth="1"/>
    <col min="4" max="4" width="15" style="126" customWidth="1"/>
    <col min="5" max="5" width="4.453125" style="125" customWidth="1"/>
    <col min="6" max="6" width="24.81640625" style="125" customWidth="1"/>
    <col min="7" max="7" width="15" style="126" customWidth="1"/>
    <col min="8" max="8" width="16.1796875" style="125" customWidth="1"/>
    <col min="9" max="256" width="9" style="125"/>
    <col min="257" max="257" width="6" style="125" customWidth="1"/>
    <col min="258" max="258" width="21.81640625" style="125" customWidth="1"/>
    <col min="259" max="259" width="27.6328125" style="125" customWidth="1"/>
    <col min="260" max="260" width="15" style="125" customWidth="1"/>
    <col min="261" max="261" width="4.453125" style="125" customWidth="1"/>
    <col min="262" max="262" width="24.81640625" style="125" customWidth="1"/>
    <col min="263" max="263" width="15" style="125" customWidth="1"/>
    <col min="264" max="264" width="16.1796875" style="125" customWidth="1"/>
    <col min="265" max="512" width="9" style="125"/>
    <col min="513" max="513" width="6" style="125" customWidth="1"/>
    <col min="514" max="514" width="21.81640625" style="125" customWidth="1"/>
    <col min="515" max="515" width="27.6328125" style="125" customWidth="1"/>
    <col min="516" max="516" width="15" style="125" customWidth="1"/>
    <col min="517" max="517" width="4.453125" style="125" customWidth="1"/>
    <col min="518" max="518" width="24.81640625" style="125" customWidth="1"/>
    <col min="519" max="519" width="15" style="125" customWidth="1"/>
    <col min="520" max="520" width="16.1796875" style="125" customWidth="1"/>
    <col min="521" max="768" width="9" style="125"/>
    <col min="769" max="769" width="6" style="125" customWidth="1"/>
    <col min="770" max="770" width="21.81640625" style="125" customWidth="1"/>
    <col min="771" max="771" width="27.6328125" style="125" customWidth="1"/>
    <col min="772" max="772" width="15" style="125" customWidth="1"/>
    <col min="773" max="773" width="4.453125" style="125" customWidth="1"/>
    <col min="774" max="774" width="24.81640625" style="125" customWidth="1"/>
    <col min="775" max="775" width="15" style="125" customWidth="1"/>
    <col min="776" max="776" width="16.1796875" style="125" customWidth="1"/>
    <col min="777" max="1024" width="9" style="125"/>
    <col min="1025" max="1025" width="6" style="125" customWidth="1"/>
    <col min="1026" max="1026" width="21.81640625" style="125" customWidth="1"/>
    <col min="1027" max="1027" width="27.6328125" style="125" customWidth="1"/>
    <col min="1028" max="1028" width="15" style="125" customWidth="1"/>
    <col min="1029" max="1029" width="4.453125" style="125" customWidth="1"/>
    <col min="1030" max="1030" width="24.81640625" style="125" customWidth="1"/>
    <col min="1031" max="1031" width="15" style="125" customWidth="1"/>
    <col min="1032" max="1032" width="16.1796875" style="125" customWidth="1"/>
    <col min="1033" max="1280" width="9" style="125"/>
    <col min="1281" max="1281" width="6" style="125" customWidth="1"/>
    <col min="1282" max="1282" width="21.81640625" style="125" customWidth="1"/>
    <col min="1283" max="1283" width="27.6328125" style="125" customWidth="1"/>
    <col min="1284" max="1284" width="15" style="125" customWidth="1"/>
    <col min="1285" max="1285" width="4.453125" style="125" customWidth="1"/>
    <col min="1286" max="1286" width="24.81640625" style="125" customWidth="1"/>
    <col min="1287" max="1287" width="15" style="125" customWidth="1"/>
    <col min="1288" max="1288" width="16.1796875" style="125" customWidth="1"/>
    <col min="1289" max="1536" width="9" style="125"/>
    <col min="1537" max="1537" width="6" style="125" customWidth="1"/>
    <col min="1538" max="1538" width="21.81640625" style="125" customWidth="1"/>
    <col min="1539" max="1539" width="27.6328125" style="125" customWidth="1"/>
    <col min="1540" max="1540" width="15" style="125" customWidth="1"/>
    <col min="1541" max="1541" width="4.453125" style="125" customWidth="1"/>
    <col min="1542" max="1542" width="24.81640625" style="125" customWidth="1"/>
    <col min="1543" max="1543" width="15" style="125" customWidth="1"/>
    <col min="1544" max="1544" width="16.1796875" style="125" customWidth="1"/>
    <col min="1545" max="1792" width="9" style="125"/>
    <col min="1793" max="1793" width="6" style="125" customWidth="1"/>
    <col min="1794" max="1794" width="21.81640625" style="125" customWidth="1"/>
    <col min="1795" max="1795" width="27.6328125" style="125" customWidth="1"/>
    <col min="1796" max="1796" width="15" style="125" customWidth="1"/>
    <col min="1797" max="1797" width="4.453125" style="125" customWidth="1"/>
    <col min="1798" max="1798" width="24.81640625" style="125" customWidth="1"/>
    <col min="1799" max="1799" width="15" style="125" customWidth="1"/>
    <col min="1800" max="1800" width="16.1796875" style="125" customWidth="1"/>
    <col min="1801" max="2048" width="9" style="125"/>
    <col min="2049" max="2049" width="6" style="125" customWidth="1"/>
    <col min="2050" max="2050" width="21.81640625" style="125" customWidth="1"/>
    <col min="2051" max="2051" width="27.6328125" style="125" customWidth="1"/>
    <col min="2052" max="2052" width="15" style="125" customWidth="1"/>
    <col min="2053" max="2053" width="4.453125" style="125" customWidth="1"/>
    <col min="2054" max="2054" width="24.81640625" style="125" customWidth="1"/>
    <col min="2055" max="2055" width="15" style="125" customWidth="1"/>
    <col min="2056" max="2056" width="16.1796875" style="125" customWidth="1"/>
    <col min="2057" max="2304" width="9" style="125"/>
    <col min="2305" max="2305" width="6" style="125" customWidth="1"/>
    <col min="2306" max="2306" width="21.81640625" style="125" customWidth="1"/>
    <col min="2307" max="2307" width="27.6328125" style="125" customWidth="1"/>
    <col min="2308" max="2308" width="15" style="125" customWidth="1"/>
    <col min="2309" max="2309" width="4.453125" style="125" customWidth="1"/>
    <col min="2310" max="2310" width="24.81640625" style="125" customWidth="1"/>
    <col min="2311" max="2311" width="15" style="125" customWidth="1"/>
    <col min="2312" max="2312" width="16.1796875" style="125" customWidth="1"/>
    <col min="2313" max="2560" width="9" style="125"/>
    <col min="2561" max="2561" width="6" style="125" customWidth="1"/>
    <col min="2562" max="2562" width="21.81640625" style="125" customWidth="1"/>
    <col min="2563" max="2563" width="27.6328125" style="125" customWidth="1"/>
    <col min="2564" max="2564" width="15" style="125" customWidth="1"/>
    <col min="2565" max="2565" width="4.453125" style="125" customWidth="1"/>
    <col min="2566" max="2566" width="24.81640625" style="125" customWidth="1"/>
    <col min="2567" max="2567" width="15" style="125" customWidth="1"/>
    <col min="2568" max="2568" width="16.1796875" style="125" customWidth="1"/>
    <col min="2569" max="2816" width="9" style="125"/>
    <col min="2817" max="2817" width="6" style="125" customWidth="1"/>
    <col min="2818" max="2818" width="21.81640625" style="125" customWidth="1"/>
    <col min="2819" max="2819" width="27.6328125" style="125" customWidth="1"/>
    <col min="2820" max="2820" width="15" style="125" customWidth="1"/>
    <col min="2821" max="2821" width="4.453125" style="125" customWidth="1"/>
    <col min="2822" max="2822" width="24.81640625" style="125" customWidth="1"/>
    <col min="2823" max="2823" width="15" style="125" customWidth="1"/>
    <col min="2824" max="2824" width="16.1796875" style="125" customWidth="1"/>
    <col min="2825" max="3072" width="9" style="125"/>
    <col min="3073" max="3073" width="6" style="125" customWidth="1"/>
    <col min="3074" max="3074" width="21.81640625" style="125" customWidth="1"/>
    <col min="3075" max="3075" width="27.6328125" style="125" customWidth="1"/>
    <col min="3076" max="3076" width="15" style="125" customWidth="1"/>
    <col min="3077" max="3077" width="4.453125" style="125" customWidth="1"/>
    <col min="3078" max="3078" width="24.81640625" style="125" customWidth="1"/>
    <col min="3079" max="3079" width="15" style="125" customWidth="1"/>
    <col min="3080" max="3080" width="16.1796875" style="125" customWidth="1"/>
    <col min="3081" max="3328" width="9" style="125"/>
    <col min="3329" max="3329" width="6" style="125" customWidth="1"/>
    <col min="3330" max="3330" width="21.81640625" style="125" customWidth="1"/>
    <col min="3331" max="3331" width="27.6328125" style="125" customWidth="1"/>
    <col min="3332" max="3332" width="15" style="125" customWidth="1"/>
    <col min="3333" max="3333" width="4.453125" style="125" customWidth="1"/>
    <col min="3334" max="3334" width="24.81640625" style="125" customWidth="1"/>
    <col min="3335" max="3335" width="15" style="125" customWidth="1"/>
    <col min="3336" max="3336" width="16.1796875" style="125" customWidth="1"/>
    <col min="3337" max="3584" width="9" style="125"/>
    <col min="3585" max="3585" width="6" style="125" customWidth="1"/>
    <col min="3586" max="3586" width="21.81640625" style="125" customWidth="1"/>
    <col min="3587" max="3587" width="27.6328125" style="125" customWidth="1"/>
    <col min="3588" max="3588" width="15" style="125" customWidth="1"/>
    <col min="3589" max="3589" width="4.453125" style="125" customWidth="1"/>
    <col min="3590" max="3590" width="24.81640625" style="125" customWidth="1"/>
    <col min="3591" max="3591" width="15" style="125" customWidth="1"/>
    <col min="3592" max="3592" width="16.1796875" style="125" customWidth="1"/>
    <col min="3593" max="3840" width="9" style="125"/>
    <col min="3841" max="3841" width="6" style="125" customWidth="1"/>
    <col min="3842" max="3842" width="21.81640625" style="125" customWidth="1"/>
    <col min="3843" max="3843" width="27.6328125" style="125" customWidth="1"/>
    <col min="3844" max="3844" width="15" style="125" customWidth="1"/>
    <col min="3845" max="3845" width="4.453125" style="125" customWidth="1"/>
    <col min="3846" max="3846" width="24.81640625" style="125" customWidth="1"/>
    <col min="3847" max="3847" width="15" style="125" customWidth="1"/>
    <col min="3848" max="3848" width="16.1796875" style="125" customWidth="1"/>
    <col min="3849" max="4096" width="9" style="125"/>
    <col min="4097" max="4097" width="6" style="125" customWidth="1"/>
    <col min="4098" max="4098" width="21.81640625" style="125" customWidth="1"/>
    <col min="4099" max="4099" width="27.6328125" style="125" customWidth="1"/>
    <col min="4100" max="4100" width="15" style="125" customWidth="1"/>
    <col min="4101" max="4101" width="4.453125" style="125" customWidth="1"/>
    <col min="4102" max="4102" width="24.81640625" style="125" customWidth="1"/>
    <col min="4103" max="4103" width="15" style="125" customWidth="1"/>
    <col min="4104" max="4104" width="16.1796875" style="125" customWidth="1"/>
    <col min="4105" max="4352" width="9" style="125"/>
    <col min="4353" max="4353" width="6" style="125" customWidth="1"/>
    <col min="4354" max="4354" width="21.81640625" style="125" customWidth="1"/>
    <col min="4355" max="4355" width="27.6328125" style="125" customWidth="1"/>
    <col min="4356" max="4356" width="15" style="125" customWidth="1"/>
    <col min="4357" max="4357" width="4.453125" style="125" customWidth="1"/>
    <col min="4358" max="4358" width="24.81640625" style="125" customWidth="1"/>
    <col min="4359" max="4359" width="15" style="125" customWidth="1"/>
    <col min="4360" max="4360" width="16.1796875" style="125" customWidth="1"/>
    <col min="4361" max="4608" width="9" style="125"/>
    <col min="4609" max="4609" width="6" style="125" customWidth="1"/>
    <col min="4610" max="4610" width="21.81640625" style="125" customWidth="1"/>
    <col min="4611" max="4611" width="27.6328125" style="125" customWidth="1"/>
    <col min="4612" max="4612" width="15" style="125" customWidth="1"/>
    <col min="4613" max="4613" width="4.453125" style="125" customWidth="1"/>
    <col min="4614" max="4614" width="24.81640625" style="125" customWidth="1"/>
    <col min="4615" max="4615" width="15" style="125" customWidth="1"/>
    <col min="4616" max="4616" width="16.1796875" style="125" customWidth="1"/>
    <col min="4617" max="4864" width="9" style="125"/>
    <col min="4865" max="4865" width="6" style="125" customWidth="1"/>
    <col min="4866" max="4866" width="21.81640625" style="125" customWidth="1"/>
    <col min="4867" max="4867" width="27.6328125" style="125" customWidth="1"/>
    <col min="4868" max="4868" width="15" style="125" customWidth="1"/>
    <col min="4869" max="4869" width="4.453125" style="125" customWidth="1"/>
    <col min="4870" max="4870" width="24.81640625" style="125" customWidth="1"/>
    <col min="4871" max="4871" width="15" style="125" customWidth="1"/>
    <col min="4872" max="4872" width="16.1796875" style="125" customWidth="1"/>
    <col min="4873" max="5120" width="9" style="125"/>
    <col min="5121" max="5121" width="6" style="125" customWidth="1"/>
    <col min="5122" max="5122" width="21.81640625" style="125" customWidth="1"/>
    <col min="5123" max="5123" width="27.6328125" style="125" customWidth="1"/>
    <col min="5124" max="5124" width="15" style="125" customWidth="1"/>
    <col min="5125" max="5125" width="4.453125" style="125" customWidth="1"/>
    <col min="5126" max="5126" width="24.81640625" style="125" customWidth="1"/>
    <col min="5127" max="5127" width="15" style="125" customWidth="1"/>
    <col min="5128" max="5128" width="16.1796875" style="125" customWidth="1"/>
    <col min="5129" max="5376" width="9" style="125"/>
    <col min="5377" max="5377" width="6" style="125" customWidth="1"/>
    <col min="5378" max="5378" width="21.81640625" style="125" customWidth="1"/>
    <col min="5379" max="5379" width="27.6328125" style="125" customWidth="1"/>
    <col min="5380" max="5380" width="15" style="125" customWidth="1"/>
    <col min="5381" max="5381" width="4.453125" style="125" customWidth="1"/>
    <col min="5382" max="5382" width="24.81640625" style="125" customWidth="1"/>
    <col min="5383" max="5383" width="15" style="125" customWidth="1"/>
    <col min="5384" max="5384" width="16.1796875" style="125" customWidth="1"/>
    <col min="5385" max="5632" width="9" style="125"/>
    <col min="5633" max="5633" width="6" style="125" customWidth="1"/>
    <col min="5634" max="5634" width="21.81640625" style="125" customWidth="1"/>
    <col min="5635" max="5635" width="27.6328125" style="125" customWidth="1"/>
    <col min="5636" max="5636" width="15" style="125" customWidth="1"/>
    <col min="5637" max="5637" width="4.453125" style="125" customWidth="1"/>
    <col min="5638" max="5638" width="24.81640625" style="125" customWidth="1"/>
    <col min="5639" max="5639" width="15" style="125" customWidth="1"/>
    <col min="5640" max="5640" width="16.1796875" style="125" customWidth="1"/>
    <col min="5641" max="5888" width="9" style="125"/>
    <col min="5889" max="5889" width="6" style="125" customWidth="1"/>
    <col min="5890" max="5890" width="21.81640625" style="125" customWidth="1"/>
    <col min="5891" max="5891" width="27.6328125" style="125" customWidth="1"/>
    <col min="5892" max="5892" width="15" style="125" customWidth="1"/>
    <col min="5893" max="5893" width="4.453125" style="125" customWidth="1"/>
    <col min="5894" max="5894" width="24.81640625" style="125" customWidth="1"/>
    <col min="5895" max="5895" width="15" style="125" customWidth="1"/>
    <col min="5896" max="5896" width="16.1796875" style="125" customWidth="1"/>
    <col min="5897" max="6144" width="9" style="125"/>
    <col min="6145" max="6145" width="6" style="125" customWidth="1"/>
    <col min="6146" max="6146" width="21.81640625" style="125" customWidth="1"/>
    <col min="6147" max="6147" width="27.6328125" style="125" customWidth="1"/>
    <col min="6148" max="6148" width="15" style="125" customWidth="1"/>
    <col min="6149" max="6149" width="4.453125" style="125" customWidth="1"/>
    <col min="6150" max="6150" width="24.81640625" style="125" customWidth="1"/>
    <col min="6151" max="6151" width="15" style="125" customWidth="1"/>
    <col min="6152" max="6152" width="16.1796875" style="125" customWidth="1"/>
    <col min="6153" max="6400" width="9" style="125"/>
    <col min="6401" max="6401" width="6" style="125" customWidth="1"/>
    <col min="6402" max="6402" width="21.81640625" style="125" customWidth="1"/>
    <col min="6403" max="6403" width="27.6328125" style="125" customWidth="1"/>
    <col min="6404" max="6404" width="15" style="125" customWidth="1"/>
    <col min="6405" max="6405" width="4.453125" style="125" customWidth="1"/>
    <col min="6406" max="6406" width="24.81640625" style="125" customWidth="1"/>
    <col min="6407" max="6407" width="15" style="125" customWidth="1"/>
    <col min="6408" max="6408" width="16.1796875" style="125" customWidth="1"/>
    <col min="6409" max="6656" width="9" style="125"/>
    <col min="6657" max="6657" width="6" style="125" customWidth="1"/>
    <col min="6658" max="6658" width="21.81640625" style="125" customWidth="1"/>
    <col min="6659" max="6659" width="27.6328125" style="125" customWidth="1"/>
    <col min="6660" max="6660" width="15" style="125" customWidth="1"/>
    <col min="6661" max="6661" width="4.453125" style="125" customWidth="1"/>
    <col min="6662" max="6662" width="24.81640625" style="125" customWidth="1"/>
    <col min="6663" max="6663" width="15" style="125" customWidth="1"/>
    <col min="6664" max="6664" width="16.1796875" style="125" customWidth="1"/>
    <col min="6665" max="6912" width="9" style="125"/>
    <col min="6913" max="6913" width="6" style="125" customWidth="1"/>
    <col min="6914" max="6914" width="21.81640625" style="125" customWidth="1"/>
    <col min="6915" max="6915" width="27.6328125" style="125" customWidth="1"/>
    <col min="6916" max="6916" width="15" style="125" customWidth="1"/>
    <col min="6917" max="6917" width="4.453125" style="125" customWidth="1"/>
    <col min="6918" max="6918" width="24.81640625" style="125" customWidth="1"/>
    <col min="6919" max="6919" width="15" style="125" customWidth="1"/>
    <col min="6920" max="6920" width="16.1796875" style="125" customWidth="1"/>
    <col min="6921" max="7168" width="9" style="125"/>
    <col min="7169" max="7169" width="6" style="125" customWidth="1"/>
    <col min="7170" max="7170" width="21.81640625" style="125" customWidth="1"/>
    <col min="7171" max="7171" width="27.6328125" style="125" customWidth="1"/>
    <col min="7172" max="7172" width="15" style="125" customWidth="1"/>
    <col min="7173" max="7173" width="4.453125" style="125" customWidth="1"/>
    <col min="7174" max="7174" width="24.81640625" style="125" customWidth="1"/>
    <col min="7175" max="7175" width="15" style="125" customWidth="1"/>
    <col min="7176" max="7176" width="16.1796875" style="125" customWidth="1"/>
    <col min="7177" max="7424" width="9" style="125"/>
    <col min="7425" max="7425" width="6" style="125" customWidth="1"/>
    <col min="7426" max="7426" width="21.81640625" style="125" customWidth="1"/>
    <col min="7427" max="7427" width="27.6328125" style="125" customWidth="1"/>
    <col min="7428" max="7428" width="15" style="125" customWidth="1"/>
    <col min="7429" max="7429" width="4.453125" style="125" customWidth="1"/>
    <col min="7430" max="7430" width="24.81640625" style="125" customWidth="1"/>
    <col min="7431" max="7431" width="15" style="125" customWidth="1"/>
    <col min="7432" max="7432" width="16.1796875" style="125" customWidth="1"/>
    <col min="7433" max="7680" width="9" style="125"/>
    <col min="7681" max="7681" width="6" style="125" customWidth="1"/>
    <col min="7682" max="7682" width="21.81640625" style="125" customWidth="1"/>
    <col min="7683" max="7683" width="27.6328125" style="125" customWidth="1"/>
    <col min="7684" max="7684" width="15" style="125" customWidth="1"/>
    <col min="7685" max="7685" width="4.453125" style="125" customWidth="1"/>
    <col min="7686" max="7686" width="24.81640625" style="125" customWidth="1"/>
    <col min="7687" max="7687" width="15" style="125" customWidth="1"/>
    <col min="7688" max="7688" width="16.1796875" style="125" customWidth="1"/>
    <col min="7689" max="7936" width="9" style="125"/>
    <col min="7937" max="7937" width="6" style="125" customWidth="1"/>
    <col min="7938" max="7938" width="21.81640625" style="125" customWidth="1"/>
    <col min="7939" max="7939" width="27.6328125" style="125" customWidth="1"/>
    <col min="7940" max="7940" width="15" style="125" customWidth="1"/>
    <col min="7941" max="7941" width="4.453125" style="125" customWidth="1"/>
    <col min="7942" max="7942" width="24.81640625" style="125" customWidth="1"/>
    <col min="7943" max="7943" width="15" style="125" customWidth="1"/>
    <col min="7944" max="7944" width="16.1796875" style="125" customWidth="1"/>
    <col min="7945" max="8192" width="9" style="125"/>
    <col min="8193" max="8193" width="6" style="125" customWidth="1"/>
    <col min="8194" max="8194" width="21.81640625" style="125" customWidth="1"/>
    <col min="8195" max="8195" width="27.6328125" style="125" customWidth="1"/>
    <col min="8196" max="8196" width="15" style="125" customWidth="1"/>
    <col min="8197" max="8197" width="4.453125" style="125" customWidth="1"/>
    <col min="8198" max="8198" width="24.81640625" style="125" customWidth="1"/>
    <col min="8199" max="8199" width="15" style="125" customWidth="1"/>
    <col min="8200" max="8200" width="16.1796875" style="125" customWidth="1"/>
    <col min="8201" max="8448" width="9" style="125"/>
    <col min="8449" max="8449" width="6" style="125" customWidth="1"/>
    <col min="8450" max="8450" width="21.81640625" style="125" customWidth="1"/>
    <col min="8451" max="8451" width="27.6328125" style="125" customWidth="1"/>
    <col min="8452" max="8452" width="15" style="125" customWidth="1"/>
    <col min="8453" max="8453" width="4.453125" style="125" customWidth="1"/>
    <col min="8454" max="8454" width="24.81640625" style="125" customWidth="1"/>
    <col min="8455" max="8455" width="15" style="125" customWidth="1"/>
    <col min="8456" max="8456" width="16.1796875" style="125" customWidth="1"/>
    <col min="8457" max="8704" width="9" style="125"/>
    <col min="8705" max="8705" width="6" style="125" customWidth="1"/>
    <col min="8706" max="8706" width="21.81640625" style="125" customWidth="1"/>
    <col min="8707" max="8707" width="27.6328125" style="125" customWidth="1"/>
    <col min="8708" max="8708" width="15" style="125" customWidth="1"/>
    <col min="8709" max="8709" width="4.453125" style="125" customWidth="1"/>
    <col min="8710" max="8710" width="24.81640625" style="125" customWidth="1"/>
    <col min="8711" max="8711" width="15" style="125" customWidth="1"/>
    <col min="8712" max="8712" width="16.1796875" style="125" customWidth="1"/>
    <col min="8713" max="8960" width="9" style="125"/>
    <col min="8961" max="8961" width="6" style="125" customWidth="1"/>
    <col min="8962" max="8962" width="21.81640625" style="125" customWidth="1"/>
    <col min="8963" max="8963" width="27.6328125" style="125" customWidth="1"/>
    <col min="8964" max="8964" width="15" style="125" customWidth="1"/>
    <col min="8965" max="8965" width="4.453125" style="125" customWidth="1"/>
    <col min="8966" max="8966" width="24.81640625" style="125" customWidth="1"/>
    <col min="8967" max="8967" width="15" style="125" customWidth="1"/>
    <col min="8968" max="8968" width="16.1796875" style="125" customWidth="1"/>
    <col min="8969" max="9216" width="9" style="125"/>
    <col min="9217" max="9217" width="6" style="125" customWidth="1"/>
    <col min="9218" max="9218" width="21.81640625" style="125" customWidth="1"/>
    <col min="9219" max="9219" width="27.6328125" style="125" customWidth="1"/>
    <col min="9220" max="9220" width="15" style="125" customWidth="1"/>
    <col min="9221" max="9221" width="4.453125" style="125" customWidth="1"/>
    <col min="9222" max="9222" width="24.81640625" style="125" customWidth="1"/>
    <col min="9223" max="9223" width="15" style="125" customWidth="1"/>
    <col min="9224" max="9224" width="16.1796875" style="125" customWidth="1"/>
    <col min="9225" max="9472" width="9" style="125"/>
    <col min="9473" max="9473" width="6" style="125" customWidth="1"/>
    <col min="9474" max="9474" width="21.81640625" style="125" customWidth="1"/>
    <col min="9475" max="9475" width="27.6328125" style="125" customWidth="1"/>
    <col min="9476" max="9476" width="15" style="125" customWidth="1"/>
    <col min="9477" max="9477" width="4.453125" style="125" customWidth="1"/>
    <col min="9478" max="9478" width="24.81640625" style="125" customWidth="1"/>
    <col min="9479" max="9479" width="15" style="125" customWidth="1"/>
    <col min="9480" max="9480" width="16.1796875" style="125" customWidth="1"/>
    <col min="9481" max="9728" width="9" style="125"/>
    <col min="9729" max="9729" width="6" style="125" customWidth="1"/>
    <col min="9730" max="9730" width="21.81640625" style="125" customWidth="1"/>
    <col min="9731" max="9731" width="27.6328125" style="125" customWidth="1"/>
    <col min="9732" max="9732" width="15" style="125" customWidth="1"/>
    <col min="9733" max="9733" width="4.453125" style="125" customWidth="1"/>
    <col min="9734" max="9734" width="24.81640625" style="125" customWidth="1"/>
    <col min="9735" max="9735" width="15" style="125" customWidth="1"/>
    <col min="9736" max="9736" width="16.1796875" style="125" customWidth="1"/>
    <col min="9737" max="9984" width="9" style="125"/>
    <col min="9985" max="9985" width="6" style="125" customWidth="1"/>
    <col min="9986" max="9986" width="21.81640625" style="125" customWidth="1"/>
    <col min="9987" max="9987" width="27.6328125" style="125" customWidth="1"/>
    <col min="9988" max="9988" width="15" style="125" customWidth="1"/>
    <col min="9989" max="9989" width="4.453125" style="125" customWidth="1"/>
    <col min="9990" max="9990" width="24.81640625" style="125" customWidth="1"/>
    <col min="9991" max="9991" width="15" style="125" customWidth="1"/>
    <col min="9992" max="9992" width="16.1796875" style="125" customWidth="1"/>
    <col min="9993" max="10240" width="9" style="125"/>
    <col min="10241" max="10241" width="6" style="125" customWidth="1"/>
    <col min="10242" max="10242" width="21.81640625" style="125" customWidth="1"/>
    <col min="10243" max="10243" width="27.6328125" style="125" customWidth="1"/>
    <col min="10244" max="10244" width="15" style="125" customWidth="1"/>
    <col min="10245" max="10245" width="4.453125" style="125" customWidth="1"/>
    <col min="10246" max="10246" width="24.81640625" style="125" customWidth="1"/>
    <col min="10247" max="10247" width="15" style="125" customWidth="1"/>
    <col min="10248" max="10248" width="16.1796875" style="125" customWidth="1"/>
    <col min="10249" max="10496" width="9" style="125"/>
    <col min="10497" max="10497" width="6" style="125" customWidth="1"/>
    <col min="10498" max="10498" width="21.81640625" style="125" customWidth="1"/>
    <col min="10499" max="10499" width="27.6328125" style="125" customWidth="1"/>
    <col min="10500" max="10500" width="15" style="125" customWidth="1"/>
    <col min="10501" max="10501" width="4.453125" style="125" customWidth="1"/>
    <col min="10502" max="10502" width="24.81640625" style="125" customWidth="1"/>
    <col min="10503" max="10503" width="15" style="125" customWidth="1"/>
    <col min="10504" max="10504" width="16.1796875" style="125" customWidth="1"/>
    <col min="10505" max="10752" width="9" style="125"/>
    <col min="10753" max="10753" width="6" style="125" customWidth="1"/>
    <col min="10754" max="10754" width="21.81640625" style="125" customWidth="1"/>
    <col min="10755" max="10755" width="27.6328125" style="125" customWidth="1"/>
    <col min="10756" max="10756" width="15" style="125" customWidth="1"/>
    <col min="10757" max="10757" width="4.453125" style="125" customWidth="1"/>
    <col min="10758" max="10758" width="24.81640625" style="125" customWidth="1"/>
    <col min="10759" max="10759" width="15" style="125" customWidth="1"/>
    <col min="10760" max="10760" width="16.1796875" style="125" customWidth="1"/>
    <col min="10761" max="11008" width="9" style="125"/>
    <col min="11009" max="11009" width="6" style="125" customWidth="1"/>
    <col min="11010" max="11010" width="21.81640625" style="125" customWidth="1"/>
    <col min="11011" max="11011" width="27.6328125" style="125" customWidth="1"/>
    <col min="11012" max="11012" width="15" style="125" customWidth="1"/>
    <col min="11013" max="11013" width="4.453125" style="125" customWidth="1"/>
    <col min="11014" max="11014" width="24.81640625" style="125" customWidth="1"/>
    <col min="11015" max="11015" width="15" style="125" customWidth="1"/>
    <col min="11016" max="11016" width="16.1796875" style="125" customWidth="1"/>
    <col min="11017" max="11264" width="9" style="125"/>
    <col min="11265" max="11265" width="6" style="125" customWidth="1"/>
    <col min="11266" max="11266" width="21.81640625" style="125" customWidth="1"/>
    <col min="11267" max="11267" width="27.6328125" style="125" customWidth="1"/>
    <col min="11268" max="11268" width="15" style="125" customWidth="1"/>
    <col min="11269" max="11269" width="4.453125" style="125" customWidth="1"/>
    <col min="11270" max="11270" width="24.81640625" style="125" customWidth="1"/>
    <col min="11271" max="11271" width="15" style="125" customWidth="1"/>
    <col min="11272" max="11272" width="16.1796875" style="125" customWidth="1"/>
    <col min="11273" max="11520" width="9" style="125"/>
    <col min="11521" max="11521" width="6" style="125" customWidth="1"/>
    <col min="11522" max="11522" width="21.81640625" style="125" customWidth="1"/>
    <col min="11523" max="11523" width="27.6328125" style="125" customWidth="1"/>
    <col min="11524" max="11524" width="15" style="125" customWidth="1"/>
    <col min="11525" max="11525" width="4.453125" style="125" customWidth="1"/>
    <col min="11526" max="11526" width="24.81640625" style="125" customWidth="1"/>
    <col min="11527" max="11527" width="15" style="125" customWidth="1"/>
    <col min="11528" max="11528" width="16.1796875" style="125" customWidth="1"/>
    <col min="11529" max="11776" width="9" style="125"/>
    <col min="11777" max="11777" width="6" style="125" customWidth="1"/>
    <col min="11778" max="11778" width="21.81640625" style="125" customWidth="1"/>
    <col min="11779" max="11779" width="27.6328125" style="125" customWidth="1"/>
    <col min="11780" max="11780" width="15" style="125" customWidth="1"/>
    <col min="11781" max="11781" width="4.453125" style="125" customWidth="1"/>
    <col min="11782" max="11782" width="24.81640625" style="125" customWidth="1"/>
    <col min="11783" max="11783" width="15" style="125" customWidth="1"/>
    <col min="11784" max="11784" width="16.1796875" style="125" customWidth="1"/>
    <col min="11785" max="12032" width="9" style="125"/>
    <col min="12033" max="12033" width="6" style="125" customWidth="1"/>
    <col min="12034" max="12034" width="21.81640625" style="125" customWidth="1"/>
    <col min="12035" max="12035" width="27.6328125" style="125" customWidth="1"/>
    <col min="12036" max="12036" width="15" style="125" customWidth="1"/>
    <col min="12037" max="12037" width="4.453125" style="125" customWidth="1"/>
    <col min="12038" max="12038" width="24.81640625" style="125" customWidth="1"/>
    <col min="12039" max="12039" width="15" style="125" customWidth="1"/>
    <col min="12040" max="12040" width="16.1796875" style="125" customWidth="1"/>
    <col min="12041" max="12288" width="9" style="125"/>
    <col min="12289" max="12289" width="6" style="125" customWidth="1"/>
    <col min="12290" max="12290" width="21.81640625" style="125" customWidth="1"/>
    <col min="12291" max="12291" width="27.6328125" style="125" customWidth="1"/>
    <col min="12292" max="12292" width="15" style="125" customWidth="1"/>
    <col min="12293" max="12293" width="4.453125" style="125" customWidth="1"/>
    <col min="12294" max="12294" width="24.81640625" style="125" customWidth="1"/>
    <col min="12295" max="12295" width="15" style="125" customWidth="1"/>
    <col min="12296" max="12296" width="16.1796875" style="125" customWidth="1"/>
    <col min="12297" max="12544" width="9" style="125"/>
    <col min="12545" max="12545" width="6" style="125" customWidth="1"/>
    <col min="12546" max="12546" width="21.81640625" style="125" customWidth="1"/>
    <col min="12547" max="12547" width="27.6328125" style="125" customWidth="1"/>
    <col min="12548" max="12548" width="15" style="125" customWidth="1"/>
    <col min="12549" max="12549" width="4.453125" style="125" customWidth="1"/>
    <col min="12550" max="12550" width="24.81640625" style="125" customWidth="1"/>
    <col min="12551" max="12551" width="15" style="125" customWidth="1"/>
    <col min="12552" max="12552" width="16.1796875" style="125" customWidth="1"/>
    <col min="12553" max="12800" width="9" style="125"/>
    <col min="12801" max="12801" width="6" style="125" customWidth="1"/>
    <col min="12802" max="12802" width="21.81640625" style="125" customWidth="1"/>
    <col min="12803" max="12803" width="27.6328125" style="125" customWidth="1"/>
    <col min="12804" max="12804" width="15" style="125" customWidth="1"/>
    <col min="12805" max="12805" width="4.453125" style="125" customWidth="1"/>
    <col min="12806" max="12806" width="24.81640625" style="125" customWidth="1"/>
    <col min="12807" max="12807" width="15" style="125" customWidth="1"/>
    <col min="12808" max="12808" width="16.1796875" style="125" customWidth="1"/>
    <col min="12809" max="13056" width="9" style="125"/>
    <col min="13057" max="13057" width="6" style="125" customWidth="1"/>
    <col min="13058" max="13058" width="21.81640625" style="125" customWidth="1"/>
    <col min="13059" max="13059" width="27.6328125" style="125" customWidth="1"/>
    <col min="13060" max="13060" width="15" style="125" customWidth="1"/>
    <col min="13061" max="13061" width="4.453125" style="125" customWidth="1"/>
    <col min="13062" max="13062" width="24.81640625" style="125" customWidth="1"/>
    <col min="13063" max="13063" width="15" style="125" customWidth="1"/>
    <col min="13064" max="13064" width="16.1796875" style="125" customWidth="1"/>
    <col min="13065" max="13312" width="9" style="125"/>
    <col min="13313" max="13313" width="6" style="125" customWidth="1"/>
    <col min="13314" max="13314" width="21.81640625" style="125" customWidth="1"/>
    <col min="13315" max="13315" width="27.6328125" style="125" customWidth="1"/>
    <col min="13316" max="13316" width="15" style="125" customWidth="1"/>
    <col min="13317" max="13317" width="4.453125" style="125" customWidth="1"/>
    <col min="13318" max="13318" width="24.81640625" style="125" customWidth="1"/>
    <col min="13319" max="13319" width="15" style="125" customWidth="1"/>
    <col min="13320" max="13320" width="16.1796875" style="125" customWidth="1"/>
    <col min="13321" max="13568" width="9" style="125"/>
    <col min="13569" max="13569" width="6" style="125" customWidth="1"/>
    <col min="13570" max="13570" width="21.81640625" style="125" customWidth="1"/>
    <col min="13571" max="13571" width="27.6328125" style="125" customWidth="1"/>
    <col min="13572" max="13572" width="15" style="125" customWidth="1"/>
    <col min="13573" max="13573" width="4.453125" style="125" customWidth="1"/>
    <col min="13574" max="13574" width="24.81640625" style="125" customWidth="1"/>
    <col min="13575" max="13575" width="15" style="125" customWidth="1"/>
    <col min="13576" max="13576" width="16.1796875" style="125" customWidth="1"/>
    <col min="13577" max="13824" width="9" style="125"/>
    <col min="13825" max="13825" width="6" style="125" customWidth="1"/>
    <col min="13826" max="13826" width="21.81640625" style="125" customWidth="1"/>
    <col min="13827" max="13827" width="27.6328125" style="125" customWidth="1"/>
    <col min="13828" max="13828" width="15" style="125" customWidth="1"/>
    <col min="13829" max="13829" width="4.453125" style="125" customWidth="1"/>
    <col min="13830" max="13830" width="24.81640625" style="125" customWidth="1"/>
    <col min="13831" max="13831" width="15" style="125" customWidth="1"/>
    <col min="13832" max="13832" width="16.1796875" style="125" customWidth="1"/>
    <col min="13833" max="14080" width="9" style="125"/>
    <col min="14081" max="14081" width="6" style="125" customWidth="1"/>
    <col min="14082" max="14082" width="21.81640625" style="125" customWidth="1"/>
    <col min="14083" max="14083" width="27.6328125" style="125" customWidth="1"/>
    <col min="14084" max="14084" width="15" style="125" customWidth="1"/>
    <col min="14085" max="14085" width="4.453125" style="125" customWidth="1"/>
    <col min="14086" max="14086" width="24.81640625" style="125" customWidth="1"/>
    <col min="14087" max="14087" width="15" style="125" customWidth="1"/>
    <col min="14088" max="14088" width="16.1796875" style="125" customWidth="1"/>
    <col min="14089" max="14336" width="9" style="125"/>
    <col min="14337" max="14337" width="6" style="125" customWidth="1"/>
    <col min="14338" max="14338" width="21.81640625" style="125" customWidth="1"/>
    <col min="14339" max="14339" width="27.6328125" style="125" customWidth="1"/>
    <col min="14340" max="14340" width="15" style="125" customWidth="1"/>
    <col min="14341" max="14341" width="4.453125" style="125" customWidth="1"/>
    <col min="14342" max="14342" width="24.81640625" style="125" customWidth="1"/>
    <col min="14343" max="14343" width="15" style="125" customWidth="1"/>
    <col min="14344" max="14344" width="16.1796875" style="125" customWidth="1"/>
    <col min="14345" max="14592" width="9" style="125"/>
    <col min="14593" max="14593" width="6" style="125" customWidth="1"/>
    <col min="14594" max="14594" width="21.81640625" style="125" customWidth="1"/>
    <col min="14595" max="14595" width="27.6328125" style="125" customWidth="1"/>
    <col min="14596" max="14596" width="15" style="125" customWidth="1"/>
    <col min="14597" max="14597" width="4.453125" style="125" customWidth="1"/>
    <col min="14598" max="14598" width="24.81640625" style="125" customWidth="1"/>
    <col min="14599" max="14599" width="15" style="125" customWidth="1"/>
    <col min="14600" max="14600" width="16.1796875" style="125" customWidth="1"/>
    <col min="14601" max="14848" width="9" style="125"/>
    <col min="14849" max="14849" width="6" style="125" customWidth="1"/>
    <col min="14850" max="14850" width="21.81640625" style="125" customWidth="1"/>
    <col min="14851" max="14851" width="27.6328125" style="125" customWidth="1"/>
    <col min="14852" max="14852" width="15" style="125" customWidth="1"/>
    <col min="14853" max="14853" width="4.453125" style="125" customWidth="1"/>
    <col min="14854" max="14854" width="24.81640625" style="125" customWidth="1"/>
    <col min="14855" max="14855" width="15" style="125" customWidth="1"/>
    <col min="14856" max="14856" width="16.1796875" style="125" customWidth="1"/>
    <col min="14857" max="15104" width="9" style="125"/>
    <col min="15105" max="15105" width="6" style="125" customWidth="1"/>
    <col min="15106" max="15106" width="21.81640625" style="125" customWidth="1"/>
    <col min="15107" max="15107" width="27.6328125" style="125" customWidth="1"/>
    <col min="15108" max="15108" width="15" style="125" customWidth="1"/>
    <col min="15109" max="15109" width="4.453125" style="125" customWidth="1"/>
    <col min="15110" max="15110" width="24.81640625" style="125" customWidth="1"/>
    <col min="15111" max="15111" width="15" style="125" customWidth="1"/>
    <col min="15112" max="15112" width="16.1796875" style="125" customWidth="1"/>
    <col min="15113" max="15360" width="9" style="125"/>
    <col min="15361" max="15361" width="6" style="125" customWidth="1"/>
    <col min="15362" max="15362" width="21.81640625" style="125" customWidth="1"/>
    <col min="15363" max="15363" width="27.6328125" style="125" customWidth="1"/>
    <col min="15364" max="15364" width="15" style="125" customWidth="1"/>
    <col min="15365" max="15365" width="4.453125" style="125" customWidth="1"/>
    <col min="15366" max="15366" width="24.81640625" style="125" customWidth="1"/>
    <col min="15367" max="15367" width="15" style="125" customWidth="1"/>
    <col min="15368" max="15368" width="16.1796875" style="125" customWidth="1"/>
    <col min="15369" max="15616" width="9" style="125"/>
    <col min="15617" max="15617" width="6" style="125" customWidth="1"/>
    <col min="15618" max="15618" width="21.81640625" style="125" customWidth="1"/>
    <col min="15619" max="15619" width="27.6328125" style="125" customWidth="1"/>
    <col min="15620" max="15620" width="15" style="125" customWidth="1"/>
    <col min="15621" max="15621" width="4.453125" style="125" customWidth="1"/>
    <col min="15622" max="15622" width="24.81640625" style="125" customWidth="1"/>
    <col min="15623" max="15623" width="15" style="125" customWidth="1"/>
    <col min="15624" max="15624" width="16.1796875" style="125" customWidth="1"/>
    <col min="15625" max="15872" width="9" style="125"/>
    <col min="15873" max="15873" width="6" style="125" customWidth="1"/>
    <col min="15874" max="15874" width="21.81640625" style="125" customWidth="1"/>
    <col min="15875" max="15875" width="27.6328125" style="125" customWidth="1"/>
    <col min="15876" max="15876" width="15" style="125" customWidth="1"/>
    <col min="15877" max="15877" width="4.453125" style="125" customWidth="1"/>
    <col min="15878" max="15878" width="24.81640625" style="125" customWidth="1"/>
    <col min="15879" max="15879" width="15" style="125" customWidth="1"/>
    <col min="15880" max="15880" width="16.1796875" style="125" customWidth="1"/>
    <col min="15881" max="16128" width="9" style="125"/>
    <col min="16129" max="16129" width="6" style="125" customWidth="1"/>
    <col min="16130" max="16130" width="21.81640625" style="125" customWidth="1"/>
    <col min="16131" max="16131" width="27.6328125" style="125" customWidth="1"/>
    <col min="16132" max="16132" width="15" style="125" customWidth="1"/>
    <col min="16133" max="16133" width="4.453125" style="125" customWidth="1"/>
    <col min="16134" max="16134" width="24.81640625" style="125" customWidth="1"/>
    <col min="16135" max="16135" width="15" style="125" customWidth="1"/>
    <col min="16136" max="16136" width="16.1796875" style="125" customWidth="1"/>
    <col min="16137" max="16384" width="9" style="125"/>
  </cols>
  <sheetData>
    <row r="1" spans="1:8">
      <c r="A1" s="305" t="s">
        <v>279</v>
      </c>
      <c r="B1" s="2"/>
    </row>
    <row r="2" spans="1:8">
      <c r="A2" s="212"/>
      <c r="B2" s="212"/>
      <c r="C2" s="213"/>
    </row>
    <row r="3" spans="1:8">
      <c r="A3" s="834" t="s">
        <v>227</v>
      </c>
      <c r="B3" s="835"/>
      <c r="C3" s="835"/>
      <c r="D3" s="835"/>
      <c r="E3" s="835"/>
      <c r="F3" s="835"/>
      <c r="G3" s="835"/>
      <c r="H3" s="835"/>
    </row>
    <row r="4" spans="1:8" ht="24.75" customHeight="1">
      <c r="A4" s="836"/>
      <c r="B4" s="836"/>
      <c r="C4" s="836"/>
      <c r="D4" s="836"/>
      <c r="E4" s="127"/>
      <c r="F4" s="90" t="s">
        <v>88</v>
      </c>
      <c r="G4" s="837">
        <f>'変更申請書（区外）'!W13</f>
        <v>0</v>
      </c>
      <c r="H4" s="837"/>
    </row>
    <row r="5" spans="1:8" ht="21.75" customHeight="1">
      <c r="A5" s="808" t="s">
        <v>89</v>
      </c>
      <c r="B5" s="808"/>
      <c r="C5" s="808"/>
      <c r="D5" s="808"/>
      <c r="E5" s="808"/>
      <c r="F5" s="808"/>
      <c r="G5" s="808"/>
    </row>
    <row r="6" spans="1:8" ht="15.75" customHeight="1">
      <c r="A6" s="816" t="s">
        <v>90</v>
      </c>
      <c r="B6" s="816"/>
      <c r="C6" s="816"/>
      <c r="D6" s="816"/>
      <c r="E6" s="816" t="s">
        <v>150</v>
      </c>
      <c r="F6" s="816"/>
      <c r="G6" s="816"/>
      <c r="H6" s="816"/>
    </row>
    <row r="7" spans="1:8" ht="60.75" customHeight="1" thickBot="1">
      <c r="A7" s="816" t="s">
        <v>91</v>
      </c>
      <c r="B7" s="817"/>
      <c r="C7" s="817"/>
      <c r="D7" s="123" t="s">
        <v>92</v>
      </c>
      <c r="E7" s="816"/>
      <c r="F7" s="816"/>
      <c r="G7" s="122" t="s">
        <v>92</v>
      </c>
      <c r="H7" s="211" t="s">
        <v>93</v>
      </c>
    </row>
    <row r="8" spans="1:8" ht="15.75" customHeight="1" thickBot="1">
      <c r="A8" s="818" t="s">
        <v>94</v>
      </c>
      <c r="B8" s="133" t="s">
        <v>95</v>
      </c>
      <c r="C8" s="134"/>
      <c r="D8" s="135">
        <f>SUM(D9:D24)</f>
        <v>0</v>
      </c>
      <c r="E8" s="822" t="s">
        <v>96</v>
      </c>
      <c r="F8" s="91" t="s">
        <v>97</v>
      </c>
      <c r="G8" s="312"/>
      <c r="H8" s="824"/>
    </row>
    <row r="9" spans="1:8" ht="15.75" customHeight="1">
      <c r="A9" s="819"/>
      <c r="B9" s="136" t="s">
        <v>98</v>
      </c>
      <c r="C9" s="137" t="s">
        <v>98</v>
      </c>
      <c r="D9" s="208">
        <f>【別紙1】変更計画書!U23</f>
        <v>0</v>
      </c>
      <c r="E9" s="823"/>
      <c r="F9" s="92" t="s">
        <v>99</v>
      </c>
      <c r="G9" s="312"/>
      <c r="H9" s="824"/>
    </row>
    <row r="10" spans="1:8" ht="15.75" customHeight="1">
      <c r="A10" s="819"/>
      <c r="B10" s="831" t="s">
        <v>100</v>
      </c>
      <c r="C10" s="138" t="s">
        <v>101</v>
      </c>
      <c r="D10" s="209">
        <f>【別紙1】変更計画書!U27</f>
        <v>0</v>
      </c>
      <c r="E10" s="823"/>
      <c r="F10" s="92" t="s">
        <v>102</v>
      </c>
      <c r="G10" s="312"/>
      <c r="H10" s="824"/>
    </row>
    <row r="11" spans="1:8" ht="15.75" customHeight="1">
      <c r="A11" s="819"/>
      <c r="B11" s="832"/>
      <c r="C11" s="138" t="s">
        <v>45</v>
      </c>
      <c r="D11" s="209">
        <f>【別紙1】変更計画書!U28</f>
        <v>0</v>
      </c>
      <c r="E11" s="823"/>
      <c r="F11" s="92" t="s">
        <v>103</v>
      </c>
      <c r="G11" s="312"/>
      <c r="H11" s="824"/>
    </row>
    <row r="12" spans="1:8" s="212" customFormat="1" ht="15.75" customHeight="1">
      <c r="A12" s="819"/>
      <c r="B12" s="832"/>
      <c r="C12" s="138" t="s">
        <v>254</v>
      </c>
      <c r="D12" s="209">
        <f>【別紙1】変更計画書!U29</f>
        <v>0</v>
      </c>
      <c r="E12" s="823"/>
      <c r="F12" s="92" t="s">
        <v>104</v>
      </c>
      <c r="G12" s="312"/>
      <c r="H12" s="824"/>
    </row>
    <row r="13" spans="1:8" ht="15.75" customHeight="1">
      <c r="A13" s="819"/>
      <c r="B13" s="832"/>
      <c r="C13" s="138" t="s">
        <v>327</v>
      </c>
      <c r="D13" s="209">
        <f>【別紙1】変更計画書!U30</f>
        <v>0</v>
      </c>
      <c r="E13" s="823"/>
      <c r="F13" s="92" t="s">
        <v>105</v>
      </c>
      <c r="G13" s="312"/>
      <c r="H13" s="824"/>
    </row>
    <row r="14" spans="1:8" ht="15.75" customHeight="1">
      <c r="A14" s="819"/>
      <c r="B14" s="832"/>
      <c r="C14" s="138" t="s">
        <v>326</v>
      </c>
      <c r="D14" s="209">
        <f>【別紙1】変更計画書!U32</f>
        <v>0</v>
      </c>
      <c r="E14" s="823"/>
      <c r="F14" s="92" t="s">
        <v>106</v>
      </c>
      <c r="G14" s="312"/>
      <c r="H14" s="824"/>
    </row>
    <row r="15" spans="1:8" ht="15.75" customHeight="1">
      <c r="A15" s="819"/>
      <c r="B15" s="832"/>
      <c r="C15" s="138"/>
      <c r="D15" s="209"/>
      <c r="E15" s="823"/>
      <c r="F15" s="363"/>
      <c r="G15" s="312"/>
      <c r="H15" s="824"/>
    </row>
    <row r="16" spans="1:8" ht="15.75" customHeight="1">
      <c r="A16" s="819"/>
      <c r="B16" s="832"/>
      <c r="C16" s="138"/>
      <c r="D16" s="209"/>
      <c r="E16" s="823"/>
      <c r="F16" s="362"/>
      <c r="G16" s="312"/>
      <c r="H16" s="824"/>
    </row>
    <row r="17" spans="1:8" ht="15.65" customHeight="1">
      <c r="A17" s="819"/>
      <c r="B17" s="832"/>
      <c r="C17" s="138"/>
      <c r="D17" s="209"/>
      <c r="E17" s="823"/>
      <c r="F17" s="361"/>
      <c r="G17" s="312"/>
      <c r="H17" s="824"/>
    </row>
    <row r="18" spans="1:8" ht="15.65" customHeight="1">
      <c r="A18" s="819"/>
      <c r="B18" s="832"/>
      <c r="C18" s="138"/>
      <c r="D18" s="209"/>
      <c r="E18" s="823"/>
      <c r="F18" s="361"/>
      <c r="G18" s="312"/>
      <c r="H18" s="824"/>
    </row>
    <row r="19" spans="1:8" ht="15.65" customHeight="1">
      <c r="A19" s="819"/>
      <c r="B19" s="832"/>
      <c r="C19" s="138"/>
      <c r="D19" s="209"/>
      <c r="E19" s="823"/>
      <c r="F19" s="361"/>
      <c r="G19" s="312"/>
      <c r="H19" s="824"/>
    </row>
    <row r="20" spans="1:8" ht="15.65" customHeight="1">
      <c r="A20" s="819"/>
      <c r="B20" s="832"/>
      <c r="C20" s="138"/>
      <c r="D20" s="209"/>
      <c r="E20" s="823"/>
      <c r="F20" s="361"/>
      <c r="G20" s="312"/>
      <c r="H20" s="824"/>
    </row>
    <row r="21" spans="1:8" ht="15.65" customHeight="1">
      <c r="A21" s="819"/>
      <c r="B21" s="832"/>
      <c r="C21" s="139"/>
      <c r="D21" s="209"/>
      <c r="E21" s="823"/>
      <c r="F21" s="361"/>
      <c r="G21" s="312"/>
      <c r="H21" s="824"/>
    </row>
    <row r="22" spans="1:8" ht="15.75" customHeight="1">
      <c r="A22" s="819"/>
      <c r="B22" s="832"/>
      <c r="C22" s="139"/>
      <c r="D22" s="209"/>
      <c r="E22" s="823"/>
      <c r="F22" s="361"/>
      <c r="G22" s="312"/>
      <c r="H22" s="824"/>
    </row>
    <row r="23" spans="1:8" ht="15.65" customHeight="1">
      <c r="A23" s="819"/>
      <c r="B23" s="832"/>
      <c r="C23" s="139"/>
      <c r="D23" s="209"/>
      <c r="E23" s="823"/>
      <c r="F23" s="361"/>
      <c r="G23" s="312"/>
      <c r="H23" s="824"/>
    </row>
    <row r="24" spans="1:8" ht="15.75" customHeight="1" thickBot="1">
      <c r="A24" s="819"/>
      <c r="B24" s="833"/>
      <c r="C24" s="140"/>
      <c r="D24" s="210"/>
      <c r="E24" s="823"/>
      <c r="F24" s="361"/>
      <c r="G24" s="312"/>
      <c r="H24" s="824"/>
    </row>
    <row r="25" spans="1:8" ht="15.75" customHeight="1">
      <c r="A25" s="820"/>
      <c r="B25" s="93" t="s">
        <v>107</v>
      </c>
      <c r="C25" s="402"/>
      <c r="D25" s="310"/>
      <c r="E25" s="800"/>
      <c r="F25" s="361"/>
      <c r="G25" s="312"/>
      <c r="H25" s="824"/>
    </row>
    <row r="26" spans="1:8" ht="15.75" customHeight="1">
      <c r="A26" s="820"/>
      <c r="B26" s="361"/>
      <c r="C26" s="361"/>
      <c r="D26" s="311"/>
      <c r="E26" s="800"/>
      <c r="F26" s="361"/>
      <c r="G26" s="312"/>
      <c r="H26" s="824"/>
    </row>
    <row r="27" spans="1:8" ht="15.75" customHeight="1">
      <c r="A27" s="820"/>
      <c r="B27" s="403"/>
      <c r="C27" s="361"/>
      <c r="D27" s="311"/>
      <c r="E27" s="800"/>
      <c r="F27" s="361"/>
      <c r="G27" s="312"/>
      <c r="H27" s="824"/>
    </row>
    <row r="28" spans="1:8" ht="15.75" customHeight="1">
      <c r="A28" s="820"/>
      <c r="B28" s="403"/>
      <c r="C28" s="361"/>
      <c r="D28" s="311"/>
      <c r="E28" s="800"/>
      <c r="F28" s="361"/>
      <c r="G28" s="312"/>
      <c r="H28" s="824"/>
    </row>
    <row r="29" spans="1:8" ht="15.75" customHeight="1">
      <c r="A29" s="820"/>
      <c r="B29" s="403"/>
      <c r="C29" s="361"/>
      <c r="D29" s="389"/>
      <c r="E29" s="800"/>
      <c r="F29" s="361"/>
      <c r="G29" s="312"/>
      <c r="H29" s="824"/>
    </row>
    <row r="30" spans="1:8" ht="15.75" customHeight="1">
      <c r="A30" s="820"/>
      <c r="B30" s="403"/>
      <c r="C30" s="361"/>
      <c r="D30" s="389"/>
      <c r="E30" s="800"/>
      <c r="F30" s="361"/>
      <c r="G30" s="312"/>
      <c r="H30" s="824"/>
    </row>
    <row r="31" spans="1:8" ht="15.75" customHeight="1">
      <c r="A31" s="820"/>
      <c r="B31" s="403"/>
      <c r="C31" s="361"/>
      <c r="D31" s="389"/>
      <c r="E31" s="801"/>
      <c r="F31" s="95" t="s">
        <v>108</v>
      </c>
      <c r="G31" s="96">
        <f>SUM(G8:G30)</f>
        <v>0</v>
      </c>
      <c r="H31" s="824"/>
    </row>
    <row r="32" spans="1:8" ht="15.75" customHeight="1">
      <c r="A32" s="820"/>
      <c r="B32" s="403"/>
      <c r="C32" s="361"/>
      <c r="D32" s="389"/>
      <c r="E32" s="799" t="s">
        <v>85</v>
      </c>
      <c r="F32" s="91" t="s">
        <v>64</v>
      </c>
      <c r="G32" s="312"/>
      <c r="H32" s="804"/>
    </row>
    <row r="33" spans="1:8" ht="15.75" customHeight="1">
      <c r="A33" s="820"/>
      <c r="B33" s="403"/>
      <c r="C33" s="361"/>
      <c r="D33" s="389"/>
      <c r="E33" s="800"/>
      <c r="F33" s="92" t="s">
        <v>109</v>
      </c>
      <c r="G33" s="312"/>
      <c r="H33" s="805"/>
    </row>
    <row r="34" spans="1:8" ht="15.75" customHeight="1">
      <c r="A34" s="820"/>
      <c r="B34" s="404"/>
      <c r="C34" s="361"/>
      <c r="D34" s="389"/>
      <c r="E34" s="800"/>
      <c r="F34" s="92" t="s">
        <v>110</v>
      </c>
      <c r="G34" s="312"/>
      <c r="H34" s="805"/>
    </row>
    <row r="35" spans="1:8" ht="15.75" customHeight="1">
      <c r="A35" s="820"/>
      <c r="B35" s="404"/>
      <c r="C35" s="361"/>
      <c r="D35" s="389"/>
      <c r="E35" s="800"/>
      <c r="F35" s="91" t="s">
        <v>111</v>
      </c>
      <c r="G35" s="312"/>
      <c r="H35" s="805"/>
    </row>
    <row r="36" spans="1:8" ht="15.75" customHeight="1">
      <c r="A36" s="820"/>
      <c r="B36" s="364"/>
      <c r="C36" s="361"/>
      <c r="D36" s="389"/>
      <c r="E36" s="800"/>
      <c r="F36" s="91" t="s">
        <v>112</v>
      </c>
      <c r="G36" s="312"/>
      <c r="H36" s="805"/>
    </row>
    <row r="37" spans="1:8" ht="15.75" customHeight="1">
      <c r="A37" s="820"/>
      <c r="B37" s="361"/>
      <c r="C37" s="361"/>
      <c r="D37" s="389"/>
      <c r="E37" s="800"/>
      <c r="F37" s="91" t="s">
        <v>113</v>
      </c>
      <c r="G37" s="312"/>
      <c r="H37" s="805"/>
    </row>
    <row r="38" spans="1:8" ht="15.75" customHeight="1">
      <c r="A38" s="820"/>
      <c r="B38" s="361"/>
      <c r="C38" s="361"/>
      <c r="D38" s="389"/>
      <c r="E38" s="800"/>
      <c r="F38" s="361"/>
      <c r="G38" s="312"/>
      <c r="H38" s="805"/>
    </row>
    <row r="39" spans="1:8" ht="15.75" customHeight="1">
      <c r="A39" s="821"/>
      <c r="B39" s="825" t="s">
        <v>114</v>
      </c>
      <c r="C39" s="826"/>
      <c r="D39" s="96">
        <f>SUM(D8,D25:D38)</f>
        <v>0</v>
      </c>
      <c r="E39" s="800"/>
      <c r="F39" s="361"/>
      <c r="G39" s="312"/>
      <c r="H39" s="805"/>
    </row>
    <row r="40" spans="1:8" ht="15.75" customHeight="1">
      <c r="A40" s="827" t="s">
        <v>115</v>
      </c>
      <c r="B40" s="97"/>
      <c r="C40" s="92" t="s">
        <v>116</v>
      </c>
      <c r="D40" s="312"/>
      <c r="E40" s="800"/>
      <c r="F40" s="362"/>
      <c r="G40" s="312"/>
      <c r="H40" s="805"/>
    </row>
    <row r="41" spans="1:8" ht="15.75" customHeight="1">
      <c r="A41" s="828"/>
      <c r="B41" s="97"/>
      <c r="C41" s="91" t="s">
        <v>117</v>
      </c>
      <c r="D41" s="312"/>
      <c r="E41" s="800"/>
      <c r="F41" s="362"/>
      <c r="G41" s="312"/>
      <c r="H41" s="805"/>
    </row>
    <row r="42" spans="1:8" ht="15.75" customHeight="1">
      <c r="A42" s="829"/>
      <c r="B42" s="825" t="s">
        <v>118</v>
      </c>
      <c r="C42" s="826"/>
      <c r="D42" s="96">
        <f>SUM(D40:D41)</f>
        <v>0</v>
      </c>
      <c r="E42" s="800"/>
      <c r="F42" s="362"/>
      <c r="G42" s="312"/>
      <c r="H42" s="805"/>
    </row>
    <row r="43" spans="1:8" ht="15.75" customHeight="1">
      <c r="A43" s="830" t="s">
        <v>87</v>
      </c>
      <c r="B43" s="124"/>
      <c r="C43" s="92" t="s">
        <v>119</v>
      </c>
      <c r="D43" s="312"/>
      <c r="E43" s="801"/>
      <c r="F43" s="95" t="s">
        <v>120</v>
      </c>
      <c r="G43" s="96">
        <f>SUM(G32:G42)</f>
        <v>0</v>
      </c>
      <c r="H43" s="806"/>
    </row>
    <row r="44" spans="1:8" ht="15.75" customHeight="1">
      <c r="A44" s="830"/>
      <c r="B44" s="124"/>
      <c r="C44" s="91" t="s">
        <v>121</v>
      </c>
      <c r="D44" s="312"/>
      <c r="E44" s="799" t="s">
        <v>86</v>
      </c>
      <c r="F44" s="91" t="s">
        <v>122</v>
      </c>
      <c r="G44" s="312"/>
      <c r="H44" s="804"/>
    </row>
    <row r="45" spans="1:8" ht="15.75" customHeight="1">
      <c r="A45" s="830"/>
      <c r="B45" s="124"/>
      <c r="C45" s="92" t="s">
        <v>123</v>
      </c>
      <c r="D45" s="312"/>
      <c r="E45" s="800"/>
      <c r="F45" s="91" t="s">
        <v>124</v>
      </c>
      <c r="G45" s="312"/>
      <c r="H45" s="805"/>
    </row>
    <row r="46" spans="1:8" ht="15.75" customHeight="1">
      <c r="A46" s="830"/>
      <c r="B46" s="825" t="s">
        <v>125</v>
      </c>
      <c r="C46" s="826"/>
      <c r="D46" s="96">
        <f>SUM(D43:D45)</f>
        <v>0</v>
      </c>
      <c r="E46" s="800"/>
      <c r="F46" s="91" t="s">
        <v>126</v>
      </c>
      <c r="G46" s="312"/>
      <c r="H46" s="805"/>
    </row>
    <row r="47" spans="1:8" ht="15.75" customHeight="1">
      <c r="A47" s="98"/>
      <c r="B47" s="98"/>
      <c r="C47" s="91"/>
      <c r="D47" s="96"/>
      <c r="E47" s="800"/>
      <c r="F47" s="91" t="s">
        <v>127</v>
      </c>
      <c r="G47" s="312"/>
      <c r="H47" s="805"/>
    </row>
    <row r="48" spans="1:8" ht="15.75" customHeight="1">
      <c r="A48" s="98"/>
      <c r="B48" s="98"/>
      <c r="C48" s="92"/>
      <c r="D48" s="96"/>
      <c r="E48" s="800"/>
      <c r="F48" s="92" t="s">
        <v>128</v>
      </c>
      <c r="G48" s="312"/>
      <c r="H48" s="805"/>
    </row>
    <row r="49" spans="1:8" ht="15.75" customHeight="1">
      <c r="A49" s="98"/>
      <c r="B49" s="98"/>
      <c r="C49" s="92"/>
      <c r="D49" s="96"/>
      <c r="E49" s="800"/>
      <c r="F49" s="91" t="s">
        <v>129</v>
      </c>
      <c r="G49" s="312"/>
      <c r="H49" s="805"/>
    </row>
    <row r="50" spans="1:8" ht="15.75" customHeight="1">
      <c r="A50" s="98"/>
      <c r="B50" s="98"/>
      <c r="C50" s="92"/>
      <c r="D50" s="96"/>
      <c r="E50" s="800"/>
      <c r="F50" s="91" t="s">
        <v>130</v>
      </c>
      <c r="G50" s="312"/>
      <c r="H50" s="805"/>
    </row>
    <row r="51" spans="1:8" ht="15.75" customHeight="1">
      <c r="A51" s="98"/>
      <c r="B51" s="98"/>
      <c r="C51" s="92"/>
      <c r="D51" s="96"/>
      <c r="E51" s="800"/>
      <c r="F51" s="91" t="s">
        <v>131</v>
      </c>
      <c r="G51" s="312"/>
      <c r="H51" s="805"/>
    </row>
    <row r="52" spans="1:8" ht="15.75" customHeight="1">
      <c r="A52" s="98"/>
      <c r="B52" s="98"/>
      <c r="C52" s="92"/>
      <c r="D52" s="96"/>
      <c r="E52" s="800"/>
      <c r="F52" s="91" t="s">
        <v>132</v>
      </c>
      <c r="G52" s="312"/>
      <c r="H52" s="805"/>
    </row>
    <row r="53" spans="1:8" ht="15.75" customHeight="1">
      <c r="A53" s="98"/>
      <c r="B53" s="98"/>
      <c r="C53" s="92"/>
      <c r="D53" s="96"/>
      <c r="E53" s="800"/>
      <c r="F53" s="91" t="s">
        <v>133</v>
      </c>
      <c r="G53" s="312"/>
      <c r="H53" s="805"/>
    </row>
    <row r="54" spans="1:8" ht="15.75" customHeight="1">
      <c r="A54" s="98"/>
      <c r="B54" s="98"/>
      <c r="C54" s="92"/>
      <c r="D54" s="96"/>
      <c r="E54" s="800"/>
      <c r="F54" s="91" t="s">
        <v>134</v>
      </c>
      <c r="G54" s="312"/>
      <c r="H54" s="805"/>
    </row>
    <row r="55" spans="1:8" ht="15.75" customHeight="1">
      <c r="A55" s="98"/>
      <c r="B55" s="98"/>
      <c r="C55" s="92"/>
      <c r="D55" s="96"/>
      <c r="E55" s="800"/>
      <c r="F55" s="91" t="s">
        <v>135</v>
      </c>
      <c r="G55" s="312"/>
      <c r="H55" s="805"/>
    </row>
    <row r="56" spans="1:8" ht="15.75" customHeight="1">
      <c r="A56" s="98"/>
      <c r="B56" s="98"/>
      <c r="C56" s="92"/>
      <c r="D56" s="96"/>
      <c r="E56" s="800"/>
      <c r="F56" s="362"/>
      <c r="G56" s="312"/>
      <c r="H56" s="805"/>
    </row>
    <row r="57" spans="1:8" ht="15.75" customHeight="1">
      <c r="A57" s="98"/>
      <c r="B57" s="98"/>
      <c r="C57" s="92"/>
      <c r="D57" s="96"/>
      <c r="E57" s="800"/>
      <c r="F57" s="362"/>
      <c r="G57" s="312"/>
      <c r="H57" s="805"/>
    </row>
    <row r="58" spans="1:8" ht="15.75" customHeight="1">
      <c r="A58" s="98"/>
      <c r="B58" s="98"/>
      <c r="C58" s="92"/>
      <c r="D58" s="96"/>
      <c r="E58" s="801"/>
      <c r="F58" s="95" t="s">
        <v>136</v>
      </c>
      <c r="G58" s="96">
        <f>SUM(G44:G57)</f>
        <v>0</v>
      </c>
      <c r="H58" s="806"/>
    </row>
    <row r="59" spans="1:8" ht="15.75" customHeight="1">
      <c r="A59" s="98"/>
      <c r="B59" s="98"/>
      <c r="C59" s="92"/>
      <c r="D59" s="96"/>
      <c r="E59" s="799" t="s">
        <v>87</v>
      </c>
      <c r="F59" s="802" t="s">
        <v>137</v>
      </c>
      <c r="G59" s="803"/>
      <c r="H59" s="804"/>
    </row>
    <row r="60" spans="1:8" ht="15.75" customHeight="1">
      <c r="A60" s="98"/>
      <c r="B60" s="98"/>
      <c r="C60" s="92"/>
      <c r="D60" s="96"/>
      <c r="E60" s="800"/>
      <c r="F60" s="91" t="s">
        <v>138</v>
      </c>
      <c r="G60" s="312"/>
      <c r="H60" s="805"/>
    </row>
    <row r="61" spans="1:8" ht="15.75" customHeight="1">
      <c r="A61" s="98"/>
      <c r="B61" s="98"/>
      <c r="C61" s="92"/>
      <c r="D61" s="96"/>
      <c r="E61" s="800"/>
      <c r="F61" s="362"/>
      <c r="G61" s="312"/>
      <c r="H61" s="805"/>
    </row>
    <row r="62" spans="1:8" ht="15.75" customHeight="1">
      <c r="A62" s="98"/>
      <c r="B62" s="98"/>
      <c r="C62" s="92"/>
      <c r="D62" s="96"/>
      <c r="E62" s="800"/>
      <c r="F62" s="362"/>
      <c r="G62" s="312"/>
      <c r="H62" s="805"/>
    </row>
    <row r="63" spans="1:8" ht="15.75" customHeight="1">
      <c r="A63" s="807" t="s">
        <v>139</v>
      </c>
      <c r="B63" s="807"/>
      <c r="C63" s="807"/>
      <c r="D63" s="313"/>
      <c r="E63" s="801"/>
      <c r="F63" s="99" t="s">
        <v>140</v>
      </c>
      <c r="G63" s="96">
        <f>SUM(G60:G62)</f>
        <v>0</v>
      </c>
      <c r="H63" s="806"/>
    </row>
    <row r="64" spans="1:8" ht="26.25" customHeight="1" thickBot="1">
      <c r="A64" s="810" t="s">
        <v>141</v>
      </c>
      <c r="B64" s="810"/>
      <c r="C64" s="810"/>
      <c r="D64" s="100">
        <f>D39+D42+D46+D63</f>
        <v>0</v>
      </c>
      <c r="E64" s="811" t="s">
        <v>142</v>
      </c>
      <c r="F64" s="811"/>
      <c r="G64" s="101">
        <f>G31+G43+G58+G63</f>
        <v>0</v>
      </c>
      <c r="H64" s="102">
        <f>SUM(H8:H63)</f>
        <v>0</v>
      </c>
    </row>
    <row r="65" spans="1:8" ht="26.25" customHeight="1" thickBot="1">
      <c r="D65" s="103"/>
      <c r="E65" s="812" t="s">
        <v>143</v>
      </c>
      <c r="F65" s="813"/>
      <c r="G65" s="104">
        <f>D64-G64</f>
        <v>0</v>
      </c>
      <c r="H65" s="105"/>
    </row>
    <row r="66" spans="1:8">
      <c r="C66" s="118"/>
      <c r="D66" s="106"/>
      <c r="E66" s="105"/>
      <c r="F66" s="105"/>
      <c r="G66" s="103"/>
      <c r="H66" s="105"/>
    </row>
    <row r="67" spans="1:8">
      <c r="A67" s="118"/>
      <c r="B67" s="118"/>
      <c r="C67" s="121"/>
      <c r="D67" s="121"/>
      <c r="E67" s="118"/>
      <c r="F67" s="118"/>
      <c r="G67" s="121"/>
    </row>
    <row r="68" spans="1:8">
      <c r="A68" s="121"/>
      <c r="B68" s="121"/>
      <c r="C68" s="121"/>
      <c r="D68" s="121"/>
      <c r="E68" s="814"/>
      <c r="F68" s="814"/>
      <c r="G68" s="814"/>
    </row>
    <row r="69" spans="1:8">
      <c r="A69" s="121"/>
      <c r="B69" s="121"/>
      <c r="C69" s="120"/>
      <c r="D69" s="119"/>
      <c r="E69" s="815"/>
      <c r="F69" s="815"/>
      <c r="G69" s="121"/>
    </row>
    <row r="70" spans="1:8" ht="32.25" customHeight="1">
      <c r="A70" s="120"/>
      <c r="B70" s="120"/>
      <c r="C70" s="120"/>
      <c r="D70" s="121"/>
      <c r="E70" s="815"/>
      <c r="F70" s="815"/>
      <c r="G70" s="119"/>
    </row>
    <row r="71" spans="1:8">
      <c r="A71" s="120"/>
      <c r="B71" s="120"/>
      <c r="C71" s="120"/>
      <c r="D71" s="121"/>
      <c r="E71" s="808"/>
      <c r="F71" s="808"/>
      <c r="G71" s="809"/>
    </row>
    <row r="72" spans="1:8">
      <c r="A72" s="120"/>
      <c r="B72" s="120"/>
      <c r="C72" s="120"/>
      <c r="D72" s="121"/>
      <c r="E72" s="808"/>
      <c r="F72" s="808"/>
      <c r="G72" s="809"/>
    </row>
  </sheetData>
  <sheetProtection sheet="1" formatCells="0" formatColumns="0" formatRows="0" insertColumns="0" insertRows="0"/>
  <mergeCells count="34">
    <mergeCell ref="A6:D6"/>
    <mergeCell ref="E6:H6"/>
    <mergeCell ref="A3:H3"/>
    <mergeCell ref="A4:D4"/>
    <mergeCell ref="G4:H4"/>
    <mergeCell ref="A5:G5"/>
    <mergeCell ref="A7:C7"/>
    <mergeCell ref="E7:F7"/>
    <mergeCell ref="A8:A39"/>
    <mergeCell ref="E8:E31"/>
    <mergeCell ref="H8:H31"/>
    <mergeCell ref="E32:E43"/>
    <mergeCell ref="H32:H43"/>
    <mergeCell ref="B39:C39"/>
    <mergeCell ref="A40:A42"/>
    <mergeCell ref="B42:C42"/>
    <mergeCell ref="A43:A46"/>
    <mergeCell ref="E44:E58"/>
    <mergeCell ref="H44:H58"/>
    <mergeCell ref="B46:C46"/>
    <mergeCell ref="B10:B24"/>
    <mergeCell ref="E59:E63"/>
    <mergeCell ref="F59:G59"/>
    <mergeCell ref="H59:H63"/>
    <mergeCell ref="A63:C63"/>
    <mergeCell ref="E71:F71"/>
    <mergeCell ref="G71:G72"/>
    <mergeCell ref="E72:F72"/>
    <mergeCell ref="A64:C64"/>
    <mergeCell ref="E64:F64"/>
    <mergeCell ref="E65:F65"/>
    <mergeCell ref="E68:G68"/>
    <mergeCell ref="E69:F69"/>
    <mergeCell ref="E70:F70"/>
  </mergeCells>
  <phoneticPr fontId="5"/>
  <pageMargins left="0.7" right="0.7" top="0.75" bottom="0.75" header="0.3" footer="0.3"/>
  <pageSetup paperSize="9" scale="67"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D3CD37-120C-4F23-BC81-DAB68D682FDC}">
  <dimension ref="A1:AC75"/>
  <sheetViews>
    <sheetView showGridLines="0" tabSelected="1" view="pageBreakPreview" topLeftCell="A23" zoomScale="80" zoomScaleNormal="100" zoomScaleSheetLayoutView="80" workbookViewId="0">
      <selection activeCell="AB37" sqref="AB37"/>
    </sheetView>
  </sheetViews>
  <sheetFormatPr defaultRowHeight="13"/>
  <cols>
    <col min="1" max="26" width="4.6328125" customWidth="1"/>
    <col min="27" max="28" width="3.6328125" customWidth="1"/>
  </cols>
  <sheetData>
    <row r="1" spans="1:25" ht="15" customHeight="1">
      <c r="A1" s="365" t="s">
        <v>328</v>
      </c>
      <c r="B1" s="365"/>
      <c r="C1" s="365"/>
      <c r="D1" s="365"/>
      <c r="E1" s="365"/>
      <c r="F1" s="365"/>
      <c r="G1" s="365"/>
      <c r="H1" s="365"/>
      <c r="I1" s="365"/>
      <c r="J1" s="365"/>
      <c r="K1" s="365"/>
      <c r="L1" s="365"/>
      <c r="M1" s="365"/>
      <c r="N1" s="365"/>
      <c r="O1" s="365"/>
      <c r="P1" s="365"/>
      <c r="Q1" s="365"/>
      <c r="R1" s="365"/>
      <c r="S1" s="365"/>
      <c r="T1" s="365"/>
      <c r="U1" s="365"/>
      <c r="V1" s="365"/>
      <c r="W1" s="365"/>
      <c r="X1" s="365"/>
      <c r="Y1" s="365"/>
    </row>
    <row r="2" spans="1:25" s="327" customFormat="1" ht="15" customHeight="1">
      <c r="A2" s="365"/>
      <c r="B2" s="365"/>
      <c r="C2" s="365"/>
      <c r="D2" s="365"/>
      <c r="E2" s="365"/>
      <c r="F2" s="365"/>
      <c r="G2" s="365"/>
      <c r="H2" s="365"/>
      <c r="I2" s="365"/>
      <c r="J2" s="365"/>
      <c r="K2" s="365"/>
      <c r="L2" s="365"/>
      <c r="M2" s="365"/>
      <c r="N2" s="365"/>
      <c r="O2" s="365"/>
      <c r="P2" s="365"/>
      <c r="Q2" s="365"/>
      <c r="R2" s="365"/>
      <c r="S2" s="382" t="s">
        <v>228</v>
      </c>
      <c r="T2" s="383">
        <f>'変更申請書（区外）'!Y3</f>
        <v>0</v>
      </c>
      <c r="U2" s="383" t="s">
        <v>0</v>
      </c>
      <c r="V2" s="383">
        <f>'変更申請書（区外）'!AA3</f>
        <v>0</v>
      </c>
      <c r="W2" s="383" t="s">
        <v>74</v>
      </c>
      <c r="X2" s="383">
        <f>'変更申請書（区外）'!AC3</f>
        <v>0</v>
      </c>
      <c r="Y2" s="384" t="s">
        <v>2</v>
      </c>
    </row>
    <row r="3" spans="1:25" s="327" customFormat="1" ht="15" customHeight="1">
      <c r="A3" s="365"/>
      <c r="B3" s="365"/>
      <c r="C3" s="365"/>
      <c r="D3" s="365"/>
      <c r="E3" s="365"/>
      <c r="F3" s="365"/>
      <c r="G3" s="365"/>
      <c r="H3" s="365"/>
      <c r="I3" s="365"/>
      <c r="J3" s="365"/>
      <c r="K3" s="365"/>
      <c r="L3" s="365"/>
      <c r="M3" s="365"/>
      <c r="N3" s="365"/>
      <c r="O3" s="365"/>
      <c r="P3" s="365"/>
      <c r="Q3" s="365"/>
      <c r="R3" s="365"/>
      <c r="S3" s="365"/>
      <c r="T3" s="365"/>
      <c r="U3" s="365"/>
      <c r="V3" s="365"/>
      <c r="W3" s="365"/>
      <c r="X3" s="365"/>
      <c r="Y3" s="365"/>
    </row>
    <row r="4" spans="1:25" ht="15" customHeight="1">
      <c r="A4" s="365"/>
      <c r="B4" s="365"/>
      <c r="C4" s="365"/>
      <c r="D4" s="365"/>
      <c r="E4" s="365"/>
      <c r="F4" s="365"/>
      <c r="G4" s="365"/>
      <c r="H4" s="365"/>
      <c r="I4" s="365"/>
      <c r="J4" s="365"/>
      <c r="K4" s="365"/>
      <c r="L4" s="365"/>
      <c r="M4" s="366" t="s">
        <v>293</v>
      </c>
      <c r="N4" s="365"/>
      <c r="O4" s="365"/>
      <c r="P4" s="365"/>
      <c r="Q4" s="365"/>
      <c r="R4" s="365"/>
      <c r="S4" s="365"/>
      <c r="T4" s="365"/>
      <c r="U4" s="365"/>
      <c r="V4" s="365"/>
      <c r="W4" s="365"/>
      <c r="X4" s="365"/>
      <c r="Y4" s="365"/>
    </row>
    <row r="5" spans="1:25" ht="15" customHeight="1">
      <c r="A5" s="365"/>
      <c r="B5" s="365"/>
      <c r="C5" s="365"/>
      <c r="D5" s="365"/>
      <c r="E5" s="365"/>
      <c r="F5" s="365"/>
      <c r="G5" s="365"/>
      <c r="H5" s="365"/>
      <c r="I5" s="365"/>
      <c r="J5" s="365"/>
      <c r="K5" s="365"/>
      <c r="L5" s="365"/>
      <c r="M5" s="365"/>
      <c r="N5" s="365"/>
      <c r="O5" s="365"/>
      <c r="P5" s="365"/>
      <c r="Q5" s="365"/>
      <c r="R5" s="365"/>
      <c r="S5" s="365"/>
      <c r="T5" s="365"/>
      <c r="U5" s="365"/>
      <c r="V5" s="365"/>
      <c r="W5" s="365"/>
      <c r="X5" s="365"/>
      <c r="Y5" s="365"/>
    </row>
    <row r="6" spans="1:25" ht="15" customHeight="1">
      <c r="A6" s="365"/>
      <c r="B6" s="365" t="s">
        <v>275</v>
      </c>
      <c r="C6" s="365"/>
      <c r="D6" s="365"/>
      <c r="E6" s="365"/>
      <c r="F6" s="365"/>
      <c r="G6" s="365"/>
      <c r="H6" s="365"/>
      <c r="I6" s="365"/>
      <c r="J6" s="365"/>
      <c r="K6" s="365"/>
      <c r="L6" s="365"/>
      <c r="M6" s="365"/>
      <c r="N6" s="365"/>
      <c r="O6" s="365"/>
      <c r="P6" s="365"/>
      <c r="Q6" s="365"/>
      <c r="R6" s="365"/>
      <c r="S6" s="365"/>
      <c r="T6" s="365"/>
      <c r="U6" s="365"/>
      <c r="V6" s="365"/>
      <c r="W6" s="365"/>
      <c r="X6" s="365"/>
      <c r="Y6" s="365"/>
    </row>
    <row r="7" spans="1:25" ht="15" customHeight="1">
      <c r="A7" s="365"/>
      <c r="B7" s="365"/>
      <c r="C7" s="365"/>
      <c r="D7" s="365"/>
      <c r="E7" s="365"/>
      <c r="F7" s="365"/>
      <c r="G7" s="365"/>
      <c r="H7" s="365"/>
      <c r="I7" s="365"/>
      <c r="J7" s="365"/>
      <c r="K7" s="365"/>
      <c r="L7" s="365"/>
      <c r="M7" s="365"/>
      <c r="N7" s="365"/>
      <c r="O7" s="365"/>
      <c r="P7" s="365"/>
      <c r="Q7" s="365"/>
      <c r="R7" s="367" t="s">
        <v>194</v>
      </c>
      <c r="S7" s="857">
        <f>'変更申請書（区外）'!W13</f>
        <v>0</v>
      </c>
      <c r="T7" s="857"/>
      <c r="U7" s="857"/>
      <c r="V7" s="857"/>
      <c r="W7" s="857"/>
      <c r="X7" s="857"/>
      <c r="Y7" s="365"/>
    </row>
    <row r="8" spans="1:25" s="327" customFormat="1" ht="4" customHeight="1">
      <c r="A8" s="365"/>
      <c r="B8" s="365"/>
      <c r="C8" s="365"/>
      <c r="D8" s="365"/>
      <c r="E8" s="365"/>
      <c r="F8" s="365"/>
      <c r="G8" s="365"/>
      <c r="H8" s="365"/>
      <c r="I8" s="365"/>
      <c r="J8" s="365"/>
      <c r="K8" s="365"/>
      <c r="L8" s="365"/>
      <c r="M8" s="365"/>
      <c r="N8" s="365"/>
      <c r="O8" s="365"/>
      <c r="P8" s="365"/>
      <c r="Q8" s="365"/>
      <c r="R8" s="367"/>
      <c r="S8" s="368"/>
      <c r="T8" s="368"/>
      <c r="U8" s="368"/>
      <c r="V8" s="368"/>
      <c r="W8" s="368"/>
      <c r="X8" s="368"/>
      <c r="Y8" s="365"/>
    </row>
    <row r="9" spans="1:25" s="327" customFormat="1" ht="15" customHeight="1">
      <c r="A9" s="365"/>
      <c r="B9" s="365"/>
      <c r="C9" s="365"/>
      <c r="D9" s="365"/>
      <c r="E9" s="365"/>
      <c r="F9" s="365"/>
      <c r="G9" s="365"/>
      <c r="H9" s="365"/>
      <c r="I9" s="365"/>
      <c r="J9" s="365"/>
      <c r="K9" s="365"/>
      <c r="L9" s="365"/>
      <c r="M9" s="365"/>
      <c r="N9" s="365"/>
      <c r="O9" s="365"/>
      <c r="P9" s="365"/>
      <c r="Q9" s="365"/>
      <c r="R9" s="367" t="s">
        <v>290</v>
      </c>
      <c r="S9" s="857">
        <f>'変更申請書（区外）'!W8</f>
        <v>0</v>
      </c>
      <c r="T9" s="857"/>
      <c r="U9" s="857"/>
      <c r="V9" s="857"/>
      <c r="W9" s="857"/>
      <c r="X9" s="857"/>
      <c r="Y9" s="365"/>
    </row>
    <row r="10" spans="1:25" s="327" customFormat="1" ht="4" customHeight="1">
      <c r="A10" s="365"/>
      <c r="B10" s="365"/>
      <c r="C10" s="365"/>
      <c r="D10" s="365"/>
      <c r="E10" s="365"/>
      <c r="F10" s="365"/>
      <c r="G10" s="365"/>
      <c r="H10" s="365"/>
      <c r="I10" s="365"/>
      <c r="J10" s="365"/>
      <c r="K10" s="365"/>
      <c r="L10" s="365"/>
      <c r="M10" s="365"/>
      <c r="N10" s="365"/>
      <c r="O10" s="365"/>
      <c r="P10" s="365"/>
      <c r="Q10" s="365"/>
      <c r="R10" s="367"/>
      <c r="S10" s="368"/>
      <c r="T10" s="368"/>
      <c r="U10" s="368"/>
      <c r="V10" s="368"/>
      <c r="W10" s="368"/>
      <c r="X10" s="368"/>
      <c r="Y10" s="365"/>
    </row>
    <row r="11" spans="1:25" s="327" customFormat="1" ht="15" customHeight="1">
      <c r="A11" s="365"/>
      <c r="B11" s="365"/>
      <c r="C11" s="365"/>
      <c r="D11" s="365"/>
      <c r="E11" s="365"/>
      <c r="F11" s="365"/>
      <c r="G11" s="365"/>
      <c r="H11" s="365"/>
      <c r="I11" s="365"/>
      <c r="J11" s="365"/>
      <c r="K11" s="365"/>
      <c r="L11" s="365"/>
      <c r="M11" s="365"/>
      <c r="N11" s="365"/>
      <c r="O11" s="365"/>
      <c r="P11" s="365"/>
      <c r="Q11" s="365"/>
      <c r="R11" s="367" t="s">
        <v>296</v>
      </c>
      <c r="S11" s="857">
        <f>'変更申請書（区外）'!W18</f>
        <v>0</v>
      </c>
      <c r="T11" s="857"/>
      <c r="U11" s="857"/>
      <c r="V11" s="857"/>
      <c r="W11" s="857"/>
      <c r="X11" s="857"/>
      <c r="Y11" s="365"/>
    </row>
    <row r="12" spans="1:25" ht="15" customHeight="1">
      <c r="A12" s="365"/>
      <c r="B12" s="365"/>
      <c r="C12" s="365"/>
      <c r="D12" s="365"/>
      <c r="E12" s="365"/>
      <c r="F12" s="365"/>
      <c r="G12" s="365"/>
      <c r="H12" s="365"/>
      <c r="I12" s="365"/>
      <c r="J12" s="365"/>
      <c r="K12" s="365"/>
      <c r="L12" s="365"/>
      <c r="M12" s="365"/>
      <c r="N12" s="365"/>
      <c r="O12" s="365"/>
      <c r="P12" s="365"/>
      <c r="Q12" s="365"/>
      <c r="R12" s="365"/>
      <c r="S12" s="365"/>
      <c r="T12" s="365"/>
      <c r="U12" s="365"/>
      <c r="V12" s="365"/>
      <c r="W12" s="365"/>
      <c r="X12" s="365"/>
      <c r="Y12" s="365"/>
    </row>
    <row r="13" spans="1:25" ht="15" customHeight="1">
      <c r="A13" s="365"/>
      <c r="B13" s="365"/>
      <c r="C13" s="365" t="s">
        <v>261</v>
      </c>
      <c r="D13" s="365"/>
      <c r="E13" s="365"/>
      <c r="F13" s="365"/>
      <c r="G13" s="365"/>
      <c r="H13" s="365"/>
      <c r="I13" s="365"/>
      <c r="J13" s="365"/>
      <c r="K13" s="365"/>
      <c r="L13" s="365"/>
      <c r="M13" s="365"/>
      <c r="N13" s="365"/>
      <c r="O13" s="365"/>
      <c r="P13" s="365"/>
      <c r="Q13" s="365"/>
      <c r="R13" s="365"/>
      <c r="S13" s="365"/>
      <c r="T13" s="365"/>
      <c r="U13" s="365"/>
      <c r="V13" s="365"/>
      <c r="W13" s="365"/>
      <c r="X13" s="365"/>
      <c r="Y13" s="365"/>
    </row>
    <row r="14" spans="1:25" ht="15" customHeight="1">
      <c r="A14" s="365"/>
      <c r="B14" s="365"/>
      <c r="C14" s="365"/>
      <c r="D14" s="365"/>
      <c r="E14" s="365"/>
      <c r="F14" s="365"/>
      <c r="G14" s="365"/>
      <c r="H14" s="365"/>
      <c r="I14" s="365"/>
      <c r="J14" s="365"/>
      <c r="K14" s="365"/>
      <c r="L14" s="365"/>
      <c r="M14" s="365"/>
      <c r="N14" s="365"/>
      <c r="O14" s="365"/>
      <c r="P14" s="365"/>
      <c r="Q14" s="365"/>
      <c r="R14" s="365"/>
      <c r="S14" s="365"/>
      <c r="T14" s="365"/>
      <c r="U14" s="365"/>
      <c r="V14" s="365"/>
      <c r="W14" s="365"/>
      <c r="X14" s="365"/>
      <c r="Y14" s="365"/>
    </row>
    <row r="15" spans="1:25" ht="15" customHeight="1">
      <c r="A15" s="365"/>
      <c r="B15" s="365" t="s">
        <v>262</v>
      </c>
      <c r="C15" s="365"/>
      <c r="D15" s="365"/>
      <c r="E15" s="365"/>
      <c r="F15" s="365"/>
      <c r="G15" s="365"/>
      <c r="H15" s="365"/>
      <c r="I15" s="365"/>
      <c r="J15" s="365"/>
      <c r="K15" s="365"/>
      <c r="L15" s="365"/>
      <c r="M15" s="365"/>
      <c r="N15" s="365"/>
      <c r="O15" s="365"/>
      <c r="P15" s="365"/>
      <c r="Q15" s="365"/>
      <c r="R15" s="365"/>
      <c r="S15" s="365"/>
      <c r="T15" s="365"/>
      <c r="U15" s="365"/>
      <c r="V15" s="365"/>
      <c r="W15" s="365"/>
      <c r="X15" s="365"/>
      <c r="Y15" s="365"/>
    </row>
    <row r="16" spans="1:25" ht="15" customHeight="1">
      <c r="A16" s="365"/>
      <c r="B16" s="352"/>
      <c r="C16" s="859" t="s">
        <v>263</v>
      </c>
      <c r="D16" s="859"/>
      <c r="E16" s="859"/>
      <c r="F16" s="859"/>
      <c r="G16" s="859"/>
      <c r="H16" s="859"/>
      <c r="I16" s="859"/>
      <c r="J16" s="859"/>
      <c r="K16" s="859"/>
      <c r="L16" s="859"/>
      <c r="M16" s="859"/>
      <c r="N16" s="859"/>
      <c r="O16" s="859"/>
      <c r="P16" s="859"/>
      <c r="Q16" s="859"/>
      <c r="R16" s="859"/>
      <c r="S16" s="859"/>
      <c r="T16" s="859"/>
      <c r="U16" s="859"/>
      <c r="V16" s="859"/>
      <c r="W16" s="859"/>
      <c r="X16" s="859"/>
      <c r="Y16" s="365"/>
    </row>
    <row r="17" spans="1:25" ht="15" customHeight="1">
      <c r="A17" s="365"/>
      <c r="B17" s="849"/>
      <c r="C17" s="858" t="s">
        <v>264</v>
      </c>
      <c r="D17" s="858"/>
      <c r="E17" s="858"/>
      <c r="F17" s="858"/>
      <c r="G17" s="858"/>
      <c r="H17" s="858"/>
      <c r="I17" s="858"/>
      <c r="J17" s="858"/>
      <c r="K17" s="858"/>
      <c r="L17" s="858"/>
      <c r="M17" s="858"/>
      <c r="N17" s="858"/>
      <c r="O17" s="858"/>
      <c r="P17" s="858"/>
      <c r="Q17" s="858"/>
      <c r="R17" s="858"/>
      <c r="S17" s="858"/>
      <c r="T17" s="858"/>
      <c r="U17" s="858"/>
      <c r="V17" s="858"/>
      <c r="W17" s="858"/>
      <c r="X17" s="858"/>
      <c r="Y17" s="365"/>
    </row>
    <row r="18" spans="1:25" s="301" customFormat="1" ht="15" customHeight="1">
      <c r="A18" s="365"/>
      <c r="B18" s="849"/>
      <c r="C18" s="858"/>
      <c r="D18" s="858"/>
      <c r="E18" s="858"/>
      <c r="F18" s="858"/>
      <c r="G18" s="858"/>
      <c r="H18" s="858"/>
      <c r="I18" s="858"/>
      <c r="J18" s="858"/>
      <c r="K18" s="858"/>
      <c r="L18" s="858"/>
      <c r="M18" s="858"/>
      <c r="N18" s="858"/>
      <c r="O18" s="858"/>
      <c r="P18" s="858"/>
      <c r="Q18" s="858"/>
      <c r="R18" s="858"/>
      <c r="S18" s="858"/>
      <c r="T18" s="858"/>
      <c r="U18" s="858"/>
      <c r="V18" s="858"/>
      <c r="W18" s="858"/>
      <c r="X18" s="858"/>
      <c r="Y18" s="365"/>
    </row>
    <row r="19" spans="1:25" s="301" customFormat="1" ht="15" customHeight="1">
      <c r="A19" s="365"/>
      <c r="B19" s="849"/>
      <c r="C19" s="858"/>
      <c r="D19" s="858"/>
      <c r="E19" s="858"/>
      <c r="F19" s="858"/>
      <c r="G19" s="858"/>
      <c r="H19" s="858"/>
      <c r="I19" s="858"/>
      <c r="J19" s="858"/>
      <c r="K19" s="858"/>
      <c r="L19" s="858"/>
      <c r="M19" s="858"/>
      <c r="N19" s="858"/>
      <c r="O19" s="858"/>
      <c r="P19" s="858"/>
      <c r="Q19" s="858"/>
      <c r="R19" s="858"/>
      <c r="S19" s="858"/>
      <c r="T19" s="858"/>
      <c r="U19" s="858"/>
      <c r="V19" s="858"/>
      <c r="W19" s="858"/>
      <c r="X19" s="858"/>
      <c r="Y19" s="365"/>
    </row>
    <row r="20" spans="1:25" ht="15" customHeight="1">
      <c r="A20" s="365"/>
      <c r="B20" s="352"/>
      <c r="C20" s="859" t="s">
        <v>265</v>
      </c>
      <c r="D20" s="859"/>
      <c r="E20" s="859"/>
      <c r="F20" s="859"/>
      <c r="G20" s="859"/>
      <c r="H20" s="859"/>
      <c r="I20" s="859"/>
      <c r="J20" s="859"/>
      <c r="K20" s="859"/>
      <c r="L20" s="859"/>
      <c r="M20" s="859"/>
      <c r="N20" s="859"/>
      <c r="O20" s="859"/>
      <c r="P20" s="859"/>
      <c r="Q20" s="859"/>
      <c r="R20" s="859"/>
      <c r="S20" s="859"/>
      <c r="T20" s="859"/>
      <c r="U20" s="859"/>
      <c r="V20" s="859"/>
      <c r="W20" s="859"/>
      <c r="X20" s="859"/>
      <c r="Y20" s="365"/>
    </row>
    <row r="21" spans="1:25" ht="15" customHeight="1">
      <c r="A21" s="365"/>
      <c r="B21" s="849"/>
      <c r="C21" s="858" t="s">
        <v>266</v>
      </c>
      <c r="D21" s="858"/>
      <c r="E21" s="858"/>
      <c r="F21" s="858"/>
      <c r="G21" s="858"/>
      <c r="H21" s="858"/>
      <c r="I21" s="858"/>
      <c r="J21" s="858"/>
      <c r="K21" s="858"/>
      <c r="L21" s="858"/>
      <c r="M21" s="858"/>
      <c r="N21" s="858"/>
      <c r="O21" s="858"/>
      <c r="P21" s="858"/>
      <c r="Q21" s="858"/>
      <c r="R21" s="858"/>
      <c r="S21" s="858"/>
      <c r="T21" s="858"/>
      <c r="U21" s="858"/>
      <c r="V21" s="858"/>
      <c r="W21" s="858"/>
      <c r="X21" s="858"/>
      <c r="Y21" s="365"/>
    </row>
    <row r="22" spans="1:25" ht="15" customHeight="1">
      <c r="A22" s="365"/>
      <c r="B22" s="849"/>
      <c r="C22" s="858"/>
      <c r="D22" s="858"/>
      <c r="E22" s="858"/>
      <c r="F22" s="858"/>
      <c r="G22" s="858"/>
      <c r="H22" s="858"/>
      <c r="I22" s="858"/>
      <c r="J22" s="858"/>
      <c r="K22" s="858"/>
      <c r="L22" s="858"/>
      <c r="M22" s="858"/>
      <c r="N22" s="858"/>
      <c r="O22" s="858"/>
      <c r="P22" s="858"/>
      <c r="Q22" s="858"/>
      <c r="R22" s="858"/>
      <c r="S22" s="858"/>
      <c r="T22" s="858"/>
      <c r="U22" s="858"/>
      <c r="V22" s="858"/>
      <c r="W22" s="858"/>
      <c r="X22" s="858"/>
      <c r="Y22" s="365"/>
    </row>
    <row r="23" spans="1:25" ht="15" customHeight="1">
      <c r="A23" s="365"/>
      <c r="B23" s="365"/>
      <c r="C23" s="365"/>
      <c r="D23" s="365"/>
      <c r="E23" s="365"/>
      <c r="F23" s="365"/>
      <c r="G23" s="365"/>
      <c r="H23" s="365"/>
      <c r="I23" s="365"/>
      <c r="J23" s="365"/>
      <c r="K23" s="365"/>
      <c r="L23" s="365"/>
      <c r="M23" s="365"/>
      <c r="N23" s="365"/>
      <c r="O23" s="365"/>
      <c r="P23" s="365"/>
      <c r="Q23" s="365"/>
      <c r="R23" s="365"/>
      <c r="S23" s="365"/>
      <c r="T23" s="365"/>
      <c r="U23" s="365"/>
      <c r="V23" s="365"/>
      <c r="W23" s="365"/>
      <c r="X23" s="365"/>
      <c r="Y23" s="365"/>
    </row>
    <row r="24" spans="1:25" ht="15" customHeight="1">
      <c r="A24" s="365"/>
      <c r="B24" s="365" t="s">
        <v>273</v>
      </c>
      <c r="C24" s="365"/>
      <c r="D24" s="365"/>
      <c r="E24" s="365"/>
      <c r="F24" s="365"/>
      <c r="G24" s="365"/>
      <c r="H24" s="365"/>
      <c r="I24" s="365"/>
      <c r="J24" s="365"/>
      <c r="K24" s="365"/>
      <c r="L24" s="365"/>
      <c r="M24" s="365"/>
      <c r="N24" s="365"/>
      <c r="O24" s="365"/>
      <c r="P24" s="365"/>
      <c r="Q24" s="365"/>
      <c r="R24" s="365"/>
      <c r="S24" s="365"/>
      <c r="T24" s="365"/>
      <c r="U24" s="365"/>
      <c r="V24" s="365"/>
      <c r="W24" s="365"/>
      <c r="X24" s="365"/>
      <c r="Y24" s="365"/>
    </row>
    <row r="25" spans="1:25" ht="15" customHeight="1">
      <c r="A25" s="365"/>
      <c r="B25" s="365" t="s">
        <v>267</v>
      </c>
      <c r="C25" s="365"/>
      <c r="D25" s="365"/>
      <c r="E25" s="365"/>
      <c r="F25" s="365"/>
      <c r="G25" s="365"/>
      <c r="H25" s="365"/>
      <c r="I25" s="365"/>
      <c r="J25" s="365"/>
      <c r="K25" s="365"/>
      <c r="L25" s="365"/>
      <c r="M25" s="365"/>
      <c r="N25" s="365"/>
      <c r="O25" s="365"/>
      <c r="P25" s="365"/>
      <c r="Q25" s="365"/>
      <c r="R25" s="365"/>
      <c r="S25" s="365"/>
      <c r="T25" s="365"/>
      <c r="U25" s="365"/>
      <c r="V25" s="365"/>
      <c r="W25" s="365"/>
      <c r="X25" s="365"/>
      <c r="Y25" s="365"/>
    </row>
    <row r="26" spans="1:25" ht="15" customHeight="1">
      <c r="A26" s="365"/>
      <c r="B26" s="856"/>
      <c r="C26" s="856"/>
      <c r="D26" s="856"/>
      <c r="E26" s="856"/>
      <c r="F26" s="856"/>
      <c r="G26" s="856"/>
      <c r="H26" s="856"/>
      <c r="I26" s="856"/>
      <c r="J26" s="856"/>
      <c r="K26" s="856"/>
      <c r="L26" s="856"/>
      <c r="M26" s="856"/>
      <c r="N26" s="856"/>
      <c r="O26" s="856"/>
      <c r="P26" s="856"/>
      <c r="Q26" s="856"/>
      <c r="R26" s="856"/>
      <c r="S26" s="856"/>
      <c r="T26" s="856"/>
      <c r="U26" s="856"/>
      <c r="V26" s="856"/>
      <c r="W26" s="856"/>
      <c r="X26" s="856"/>
      <c r="Y26" s="365"/>
    </row>
    <row r="27" spans="1:25" ht="15" customHeight="1">
      <c r="A27" s="365"/>
      <c r="B27" s="856"/>
      <c r="C27" s="856"/>
      <c r="D27" s="856"/>
      <c r="E27" s="856"/>
      <c r="F27" s="856"/>
      <c r="G27" s="856"/>
      <c r="H27" s="856"/>
      <c r="I27" s="856"/>
      <c r="J27" s="856"/>
      <c r="K27" s="856"/>
      <c r="L27" s="856"/>
      <c r="M27" s="856"/>
      <c r="N27" s="856"/>
      <c r="O27" s="856"/>
      <c r="P27" s="856"/>
      <c r="Q27" s="856"/>
      <c r="R27" s="856"/>
      <c r="S27" s="856"/>
      <c r="T27" s="856"/>
      <c r="U27" s="856"/>
      <c r="V27" s="856"/>
      <c r="W27" s="856"/>
      <c r="X27" s="856"/>
      <c r="Y27" s="365"/>
    </row>
    <row r="28" spans="1:25" ht="15" customHeight="1">
      <c r="A28" s="365"/>
      <c r="B28" s="856"/>
      <c r="C28" s="856"/>
      <c r="D28" s="856"/>
      <c r="E28" s="856"/>
      <c r="F28" s="856"/>
      <c r="G28" s="856"/>
      <c r="H28" s="856"/>
      <c r="I28" s="856"/>
      <c r="J28" s="856"/>
      <c r="K28" s="856"/>
      <c r="L28" s="856"/>
      <c r="M28" s="856"/>
      <c r="N28" s="856"/>
      <c r="O28" s="856"/>
      <c r="P28" s="856"/>
      <c r="Q28" s="856"/>
      <c r="R28" s="856"/>
      <c r="S28" s="856"/>
      <c r="T28" s="856"/>
      <c r="U28" s="856"/>
      <c r="V28" s="856"/>
      <c r="W28" s="856"/>
      <c r="X28" s="856"/>
      <c r="Y28" s="365"/>
    </row>
    <row r="29" spans="1:25" ht="15" customHeight="1">
      <c r="A29" s="365"/>
      <c r="B29" s="365"/>
      <c r="C29" s="365"/>
      <c r="D29" s="365"/>
      <c r="E29" s="365"/>
      <c r="F29" s="365"/>
      <c r="G29" s="365"/>
      <c r="H29" s="365"/>
      <c r="I29" s="365"/>
      <c r="J29" s="365"/>
      <c r="K29" s="365"/>
      <c r="L29" s="365"/>
      <c r="M29" s="365"/>
      <c r="N29" s="365"/>
      <c r="O29" s="365"/>
      <c r="P29" s="365"/>
      <c r="Q29" s="365"/>
      <c r="R29" s="365"/>
      <c r="S29" s="365"/>
      <c r="T29" s="365"/>
      <c r="U29" s="365"/>
      <c r="V29" s="365"/>
      <c r="W29" s="365"/>
      <c r="X29" s="365"/>
      <c r="Y29" s="365"/>
    </row>
    <row r="30" spans="1:25" ht="15" customHeight="1">
      <c r="A30" s="365"/>
      <c r="B30" s="365" t="s">
        <v>260</v>
      </c>
      <c r="C30" s="365"/>
      <c r="D30" s="365"/>
      <c r="E30" s="365"/>
      <c r="F30" s="365"/>
      <c r="G30" s="365"/>
      <c r="H30" s="365"/>
      <c r="I30" s="365"/>
      <c r="J30" s="365"/>
      <c r="K30" s="365"/>
      <c r="L30" s="365"/>
      <c r="M30" s="365"/>
      <c r="N30" s="365"/>
      <c r="O30" s="365"/>
      <c r="P30" s="365"/>
      <c r="Q30" s="365"/>
      <c r="R30" s="365"/>
      <c r="S30" s="365"/>
      <c r="T30" s="365"/>
      <c r="U30" s="365"/>
      <c r="V30" s="365"/>
      <c r="W30" s="365"/>
      <c r="X30" s="365"/>
      <c r="Y30" s="365"/>
    </row>
    <row r="31" spans="1:25" ht="15" customHeight="1">
      <c r="A31" s="365"/>
      <c r="B31" s="838">
        <f>IF(AND(B16="○",B17="○",B20="○",B21="○"),M36,0)</f>
        <v>0</v>
      </c>
      <c r="C31" s="838"/>
      <c r="D31" s="838"/>
      <c r="E31" s="838"/>
      <c r="F31" s="838"/>
      <c r="G31" s="369"/>
      <c r="H31" s="365"/>
      <c r="I31" s="365"/>
      <c r="J31" s="365"/>
      <c r="K31" s="365"/>
      <c r="L31" s="365"/>
      <c r="M31" s="365"/>
      <c r="N31" s="365"/>
      <c r="O31" s="365"/>
      <c r="P31" s="365"/>
      <c r="Q31" s="365"/>
      <c r="R31" s="365"/>
      <c r="S31" s="365"/>
      <c r="T31" s="365"/>
      <c r="U31" s="365"/>
      <c r="V31" s="365"/>
      <c r="W31" s="365"/>
      <c r="X31" s="365"/>
      <c r="Y31" s="365"/>
    </row>
    <row r="32" spans="1:25" ht="15" customHeight="1" thickBot="1">
      <c r="A32" s="365"/>
      <c r="B32" s="839"/>
      <c r="C32" s="839"/>
      <c r="D32" s="839"/>
      <c r="E32" s="839"/>
      <c r="F32" s="839"/>
      <c r="G32" s="370" t="s">
        <v>6</v>
      </c>
      <c r="H32" s="365"/>
      <c r="I32" s="365"/>
      <c r="J32" s="365"/>
      <c r="K32" s="365"/>
      <c r="L32" s="365"/>
      <c r="M32" s="365"/>
      <c r="N32" s="365"/>
      <c r="O32" s="365"/>
      <c r="P32" s="365"/>
      <c r="Q32" s="365"/>
      <c r="R32" s="365"/>
      <c r="S32" s="365"/>
      <c r="T32" s="365"/>
      <c r="U32" s="365"/>
      <c r="V32" s="365"/>
      <c r="W32" s="365"/>
      <c r="X32" s="365"/>
      <c r="Y32" s="365"/>
    </row>
    <row r="33" spans="1:29" ht="15" customHeight="1">
      <c r="A33" s="365"/>
      <c r="B33" s="365"/>
      <c r="C33" s="365"/>
      <c r="D33" s="365"/>
      <c r="E33" s="365"/>
      <c r="F33" s="365"/>
      <c r="G33" s="365"/>
      <c r="H33" s="365"/>
      <c r="I33" s="365"/>
      <c r="J33" s="365"/>
      <c r="K33" s="365"/>
      <c r="L33" s="365"/>
      <c r="M33" s="365"/>
      <c r="N33" s="365"/>
      <c r="O33" s="365"/>
      <c r="P33" s="365"/>
      <c r="Q33" s="365"/>
      <c r="R33" s="365"/>
      <c r="S33" s="365"/>
      <c r="T33" s="365"/>
      <c r="U33" s="365"/>
      <c r="V33" s="365"/>
      <c r="W33" s="365"/>
      <c r="X33" s="365"/>
      <c r="Y33" s="365"/>
    </row>
    <row r="34" spans="1:29" ht="15" customHeight="1">
      <c r="A34" s="365"/>
      <c r="B34" s="365" t="s">
        <v>330</v>
      </c>
      <c r="C34" s="365"/>
      <c r="D34" s="365"/>
      <c r="E34" s="365"/>
      <c r="F34" s="365"/>
      <c r="G34" s="365"/>
      <c r="H34" s="365"/>
      <c r="I34" s="365"/>
      <c r="J34" s="365"/>
      <c r="K34" s="365"/>
      <c r="L34" s="365"/>
      <c r="M34" s="365"/>
      <c r="N34" s="365"/>
      <c r="O34" s="365"/>
      <c r="P34" s="365"/>
      <c r="Q34" s="365"/>
      <c r="R34" s="365"/>
      <c r="S34" s="365"/>
      <c r="T34" s="365"/>
      <c r="U34" s="365"/>
      <c r="V34" s="365"/>
      <c r="W34" s="365"/>
      <c r="X34" s="365"/>
      <c r="Y34" s="365"/>
    </row>
    <row r="35" spans="1:29" ht="15" customHeight="1">
      <c r="A35" s="365"/>
      <c r="B35" s="840" t="s">
        <v>41</v>
      </c>
      <c r="C35" s="840"/>
      <c r="D35" s="840"/>
      <c r="F35" s="841" t="s">
        <v>329</v>
      </c>
      <c r="G35" s="841"/>
      <c r="H35" s="841"/>
      <c r="I35" s="841"/>
      <c r="J35" s="841"/>
      <c r="K35" s="841"/>
      <c r="M35" s="852" t="s">
        <v>274</v>
      </c>
      <c r="N35" s="853"/>
      <c r="O35" s="853"/>
      <c r="P35" s="854"/>
      <c r="Q35" s="365"/>
      <c r="R35" s="365"/>
      <c r="S35" s="365"/>
      <c r="T35" s="365"/>
      <c r="U35" s="365"/>
      <c r="V35" s="365"/>
    </row>
    <row r="36" spans="1:29" ht="15" customHeight="1">
      <c r="A36" s="365"/>
      <c r="B36" s="843">
        <f>IFERROR(VLOOKUP(【別紙1】変更計画書!C15,単価表!$A$61:$D$69,4,TRUE),0)</f>
        <v>0</v>
      </c>
      <c r="C36" s="843"/>
      <c r="D36" s="843"/>
      <c r="E36" t="s">
        <v>257</v>
      </c>
      <c r="F36" s="842">
        <f>SUM(E41:P41)</f>
        <v>0</v>
      </c>
      <c r="G36" s="842"/>
      <c r="H36" s="842"/>
      <c r="I36" s="842"/>
      <c r="J36" s="842"/>
      <c r="K36" s="842"/>
      <c r="L36" t="s">
        <v>258</v>
      </c>
      <c r="M36" s="847">
        <f>F36*B36</f>
        <v>0</v>
      </c>
      <c r="N36" s="848"/>
      <c r="O36" s="848"/>
      <c r="P36" s="375" t="s">
        <v>6</v>
      </c>
      <c r="Q36" s="365"/>
      <c r="R36" s="365"/>
      <c r="S36" s="365"/>
      <c r="T36" s="365"/>
      <c r="U36" s="365"/>
      <c r="V36" s="365"/>
    </row>
    <row r="37" spans="1:29" s="388" customFormat="1" ht="15" customHeight="1">
      <c r="A37" s="365"/>
      <c r="B37" s="405"/>
      <c r="C37" s="405"/>
      <c r="D37" s="405"/>
      <c r="F37" s="406"/>
      <c r="G37" s="406"/>
      <c r="H37" s="406"/>
      <c r="I37" s="406"/>
      <c r="J37" s="406"/>
      <c r="K37" s="406"/>
      <c r="M37" s="405"/>
      <c r="N37" s="405"/>
      <c r="O37" s="405"/>
      <c r="P37" s="407"/>
      <c r="Q37" s="365"/>
      <c r="R37" s="365"/>
      <c r="S37" s="365"/>
      <c r="T37" s="365"/>
      <c r="U37" s="365"/>
      <c r="V37" s="365"/>
    </row>
    <row r="38" spans="1:29" s="388" customFormat="1" ht="15" customHeight="1">
      <c r="A38" s="365"/>
      <c r="B38" s="408" t="s">
        <v>331</v>
      </c>
      <c r="C38" s="405"/>
      <c r="D38" s="405"/>
      <c r="F38" s="406"/>
      <c r="G38" s="406"/>
      <c r="H38" s="406"/>
      <c r="I38" s="406"/>
      <c r="J38" s="406"/>
      <c r="K38" s="406"/>
      <c r="M38" s="405"/>
      <c r="N38" s="405"/>
      <c r="O38" s="405"/>
      <c r="P38" s="407"/>
      <c r="Q38" s="365"/>
      <c r="R38" s="365"/>
      <c r="S38" s="365"/>
      <c r="T38" s="365"/>
      <c r="U38" s="365"/>
      <c r="V38" s="365"/>
    </row>
    <row r="39" spans="1:29" s="388" customFormat="1" ht="15" customHeight="1">
      <c r="A39" s="365"/>
      <c r="B39" s="843"/>
      <c r="C39" s="843"/>
      <c r="D39" s="843"/>
      <c r="E39" s="390" t="s">
        <v>314</v>
      </c>
      <c r="F39" s="390" t="s">
        <v>315</v>
      </c>
      <c r="G39" s="390" t="s">
        <v>316</v>
      </c>
      <c r="H39" s="390" t="s">
        <v>317</v>
      </c>
      <c r="I39" s="390" t="s">
        <v>318</v>
      </c>
      <c r="J39" s="390" t="s">
        <v>319</v>
      </c>
      <c r="K39" s="390" t="s">
        <v>320</v>
      </c>
      <c r="L39" s="390" t="s">
        <v>321</v>
      </c>
      <c r="M39" s="390" t="s">
        <v>322</v>
      </c>
      <c r="N39" s="390" t="s">
        <v>323</v>
      </c>
      <c r="O39" s="390" t="s">
        <v>324</v>
      </c>
      <c r="P39" s="390" t="s">
        <v>325</v>
      </c>
      <c r="Q39" s="365"/>
      <c r="R39" s="365"/>
      <c r="S39" s="365"/>
      <c r="T39" s="365"/>
      <c r="U39" s="365"/>
      <c r="V39" s="365"/>
    </row>
    <row r="40" spans="1:29" s="388" customFormat="1" ht="15" customHeight="1">
      <c r="A40" s="365"/>
      <c r="B40" s="843" t="s">
        <v>339</v>
      </c>
      <c r="C40" s="843"/>
      <c r="D40" s="843"/>
      <c r="E40" s="867"/>
      <c r="F40" s="868"/>
      <c r="G40" s="868"/>
      <c r="H40" s="868"/>
      <c r="I40" s="868"/>
      <c r="J40" s="868"/>
      <c r="K40" s="868"/>
      <c r="L40" s="867"/>
      <c r="M40" s="869"/>
      <c r="N40" s="869"/>
      <c r="O40" s="869"/>
      <c r="P40" s="870"/>
      <c r="Q40" s="365"/>
      <c r="R40" s="365"/>
      <c r="S40" s="365"/>
      <c r="T40" s="365"/>
      <c r="U40" s="365"/>
      <c r="V40" s="365"/>
    </row>
    <row r="41" spans="1:29" s="388" customFormat="1" ht="15" customHeight="1">
      <c r="A41" s="365"/>
      <c r="B41" s="843" t="s">
        <v>332</v>
      </c>
      <c r="C41" s="843"/>
      <c r="D41" s="843"/>
      <c r="E41" s="412">
        <f>IF(E40="○",【別紙2】受託児童数一覧!I9,0)</f>
        <v>0</v>
      </c>
      <c r="F41" s="412">
        <f>IF(F40="○",【別紙2】受託児童数一覧!I11,0)</f>
        <v>0</v>
      </c>
      <c r="G41" s="412">
        <f>IF(G40="○",【別紙2】受託児童数一覧!I13,0)</f>
        <v>0</v>
      </c>
      <c r="H41" s="412">
        <f>IF(H40="○",【別紙2】受託児童数一覧!I15,0)</f>
        <v>0</v>
      </c>
      <c r="I41" s="412">
        <f>IF(I40="○",【別紙2】受託児童数一覧!I17,0)</f>
        <v>0</v>
      </c>
      <c r="J41" s="412">
        <f>IF(J40="○",【別紙2】受託児童数一覧!I19,0)</f>
        <v>0</v>
      </c>
      <c r="K41" s="412">
        <f>IF(K40="○",【別紙2】受託児童数一覧!I21,0)</f>
        <v>0</v>
      </c>
      <c r="L41" s="412">
        <f>IF(L40="○",【別紙2】受託児童数一覧!I23,0)</f>
        <v>0</v>
      </c>
      <c r="M41" s="412">
        <f>IF(M40="○",【別紙2】受託児童数一覧!I25,0)</f>
        <v>0</v>
      </c>
      <c r="N41" s="412">
        <f>IF(N40="○",【別紙2】受託児童数一覧!I27,0)</f>
        <v>0</v>
      </c>
      <c r="O41" s="412">
        <f>IF(O40="○",【別紙2】受託児童数一覧!I29,0)</f>
        <v>0</v>
      </c>
      <c r="P41" s="412">
        <f>IF(P40="○",【別紙2】受託児童数一覧!I31,0)</f>
        <v>0</v>
      </c>
      <c r="Q41" s="365"/>
      <c r="R41" s="365"/>
      <c r="S41" s="365"/>
      <c r="T41" s="365"/>
      <c r="U41" s="365"/>
      <c r="V41" s="365"/>
    </row>
    <row r="42" spans="1:29" s="301" customFormat="1" ht="15" customHeight="1">
      <c r="A42" s="365"/>
      <c r="B42" s="365"/>
      <c r="C42" s="365"/>
      <c r="D42" s="365"/>
      <c r="E42" s="365"/>
      <c r="F42" s="365"/>
      <c r="G42" s="365"/>
      <c r="H42" s="365"/>
      <c r="I42" s="365"/>
      <c r="J42" s="365"/>
      <c r="K42" s="365"/>
      <c r="L42" s="365"/>
      <c r="M42" s="365"/>
      <c r="N42" s="365"/>
      <c r="O42" s="365"/>
      <c r="P42" s="365"/>
      <c r="Q42" s="365"/>
      <c r="R42" s="365"/>
      <c r="S42" s="365"/>
      <c r="T42" s="365"/>
      <c r="U42" s="365"/>
      <c r="V42" s="365"/>
      <c r="W42" s="365"/>
      <c r="X42" s="365"/>
      <c r="Y42" s="365"/>
    </row>
    <row r="43" spans="1:29" ht="15" customHeight="1">
      <c r="A43" s="365"/>
      <c r="B43" s="365" t="s">
        <v>268</v>
      </c>
      <c r="C43" s="365"/>
      <c r="D43" s="365"/>
      <c r="E43" s="365"/>
      <c r="F43" s="365"/>
      <c r="G43" s="365"/>
      <c r="H43" s="365"/>
      <c r="I43" s="365"/>
      <c r="J43" s="365"/>
      <c r="K43" s="365"/>
      <c r="L43" s="365"/>
      <c r="M43" s="365"/>
      <c r="N43" s="365"/>
      <c r="O43" s="365"/>
      <c r="P43" s="365"/>
      <c r="Q43" s="365"/>
      <c r="R43" s="365"/>
      <c r="S43" s="365"/>
      <c r="T43" s="365"/>
      <c r="U43" s="365"/>
      <c r="V43" s="365"/>
      <c r="W43" s="365"/>
      <c r="X43" s="365"/>
      <c r="Y43" s="365"/>
    </row>
    <row r="44" spans="1:29" ht="15" customHeight="1">
      <c r="A44" s="365"/>
      <c r="B44" s="371" t="s">
        <v>256</v>
      </c>
      <c r="C44" s="840" t="s">
        <v>269</v>
      </c>
      <c r="D44" s="840"/>
      <c r="E44" s="840"/>
      <c r="F44" s="840"/>
      <c r="G44" s="840"/>
      <c r="H44" s="840"/>
      <c r="I44" s="840" t="s">
        <v>271</v>
      </c>
      <c r="J44" s="840"/>
      <c r="K44" s="840"/>
      <c r="L44" s="840"/>
      <c r="M44" s="840"/>
      <c r="N44" s="840" t="s">
        <v>191</v>
      </c>
      <c r="O44" s="840"/>
      <c r="P44" s="840"/>
      <c r="Q44" s="840"/>
      <c r="R44" s="840" t="s">
        <v>259</v>
      </c>
      <c r="S44" s="840"/>
      <c r="T44" s="840"/>
      <c r="U44" s="840"/>
      <c r="V44" s="840"/>
      <c r="W44" s="840"/>
      <c r="X44" s="840"/>
      <c r="Y44" s="372"/>
    </row>
    <row r="45" spans="1:29" ht="15" customHeight="1">
      <c r="A45" s="365"/>
      <c r="B45" s="373">
        <v>1</v>
      </c>
      <c r="C45" s="849"/>
      <c r="D45" s="849"/>
      <c r="E45" s="849"/>
      <c r="F45" s="849"/>
      <c r="G45" s="849"/>
      <c r="H45" s="849"/>
      <c r="I45" s="850"/>
      <c r="J45" s="850"/>
      <c r="K45" s="850"/>
      <c r="L45" s="850"/>
      <c r="M45" s="850"/>
      <c r="N45" s="851"/>
      <c r="O45" s="851"/>
      <c r="P45" s="851"/>
      <c r="Q45" s="851"/>
      <c r="R45" s="850"/>
      <c r="S45" s="850"/>
      <c r="T45" s="850"/>
      <c r="U45" s="850"/>
      <c r="V45" s="850"/>
      <c r="W45" s="850"/>
      <c r="X45" s="850"/>
      <c r="Y45" s="374"/>
      <c r="AC45" s="376" t="s">
        <v>270</v>
      </c>
    </row>
    <row r="46" spans="1:29" ht="15" customHeight="1">
      <c r="A46" s="365"/>
      <c r="B46" s="373">
        <v>2</v>
      </c>
      <c r="C46" s="849"/>
      <c r="D46" s="849"/>
      <c r="E46" s="849"/>
      <c r="F46" s="849"/>
      <c r="G46" s="849"/>
      <c r="H46" s="849"/>
      <c r="I46" s="850"/>
      <c r="J46" s="850"/>
      <c r="K46" s="850"/>
      <c r="L46" s="850"/>
      <c r="M46" s="850"/>
      <c r="N46" s="851"/>
      <c r="O46" s="851"/>
      <c r="P46" s="851"/>
      <c r="Q46" s="851"/>
      <c r="R46" s="850"/>
      <c r="S46" s="850"/>
      <c r="T46" s="850"/>
      <c r="U46" s="850"/>
      <c r="V46" s="850"/>
      <c r="W46" s="850"/>
      <c r="X46" s="850"/>
      <c r="Y46" s="365"/>
      <c r="AC46" s="376" t="s">
        <v>272</v>
      </c>
    </row>
    <row r="47" spans="1:29" ht="15" customHeight="1">
      <c r="A47" s="365"/>
      <c r="B47" s="373">
        <v>3</v>
      </c>
      <c r="C47" s="849"/>
      <c r="D47" s="849"/>
      <c r="E47" s="849"/>
      <c r="F47" s="849"/>
      <c r="G47" s="849"/>
      <c r="H47" s="849"/>
      <c r="I47" s="850"/>
      <c r="J47" s="850"/>
      <c r="K47" s="850"/>
      <c r="L47" s="850"/>
      <c r="M47" s="850"/>
      <c r="N47" s="851"/>
      <c r="O47" s="851"/>
      <c r="P47" s="851"/>
      <c r="Q47" s="851"/>
      <c r="R47" s="850"/>
      <c r="S47" s="850"/>
      <c r="T47" s="850"/>
      <c r="U47" s="850"/>
      <c r="V47" s="850"/>
      <c r="W47" s="850"/>
      <c r="X47" s="850"/>
      <c r="Y47" s="365"/>
    </row>
    <row r="48" spans="1:29" ht="15" customHeight="1">
      <c r="A48" s="365"/>
      <c r="B48" s="373">
        <v>4</v>
      </c>
      <c r="C48" s="849"/>
      <c r="D48" s="849"/>
      <c r="E48" s="849"/>
      <c r="F48" s="849"/>
      <c r="G48" s="849"/>
      <c r="H48" s="849"/>
      <c r="I48" s="850"/>
      <c r="J48" s="850"/>
      <c r="K48" s="850"/>
      <c r="L48" s="850"/>
      <c r="M48" s="850"/>
      <c r="N48" s="851"/>
      <c r="O48" s="851"/>
      <c r="P48" s="851"/>
      <c r="Q48" s="851"/>
      <c r="R48" s="850"/>
      <c r="S48" s="850"/>
      <c r="T48" s="850"/>
      <c r="U48" s="850"/>
      <c r="V48" s="850"/>
      <c r="W48" s="850"/>
      <c r="X48" s="850"/>
      <c r="Y48" s="365"/>
    </row>
    <row r="49" spans="1:25" ht="15" customHeight="1">
      <c r="A49" s="365"/>
      <c r="B49" s="373">
        <v>5</v>
      </c>
      <c r="C49" s="849"/>
      <c r="D49" s="849"/>
      <c r="E49" s="849"/>
      <c r="F49" s="849"/>
      <c r="G49" s="849"/>
      <c r="H49" s="849"/>
      <c r="I49" s="850"/>
      <c r="J49" s="850"/>
      <c r="K49" s="850"/>
      <c r="L49" s="850"/>
      <c r="M49" s="850"/>
      <c r="N49" s="851"/>
      <c r="O49" s="851"/>
      <c r="P49" s="851"/>
      <c r="Q49" s="851"/>
      <c r="R49" s="850"/>
      <c r="S49" s="850"/>
      <c r="T49" s="850"/>
      <c r="U49" s="850"/>
      <c r="V49" s="850"/>
      <c r="W49" s="850"/>
      <c r="X49" s="850"/>
      <c r="Y49" s="365"/>
    </row>
    <row r="50" spans="1:25" ht="15" customHeight="1">
      <c r="A50" s="365"/>
      <c r="B50" s="373">
        <v>6</v>
      </c>
      <c r="C50" s="849"/>
      <c r="D50" s="849"/>
      <c r="E50" s="849"/>
      <c r="F50" s="849"/>
      <c r="G50" s="849"/>
      <c r="H50" s="849"/>
      <c r="I50" s="850"/>
      <c r="J50" s="850"/>
      <c r="K50" s="850"/>
      <c r="L50" s="850"/>
      <c r="M50" s="850"/>
      <c r="N50" s="851"/>
      <c r="O50" s="851"/>
      <c r="P50" s="851"/>
      <c r="Q50" s="851"/>
      <c r="R50" s="850"/>
      <c r="S50" s="850"/>
      <c r="T50" s="850"/>
      <c r="U50" s="850"/>
      <c r="V50" s="850"/>
      <c r="W50" s="850"/>
      <c r="X50" s="850"/>
      <c r="Y50" s="365"/>
    </row>
    <row r="51" spans="1:25" ht="15" customHeight="1">
      <c r="A51" s="365"/>
      <c r="B51" s="373">
        <v>7</v>
      </c>
      <c r="C51" s="849"/>
      <c r="D51" s="849"/>
      <c r="E51" s="849"/>
      <c r="F51" s="849"/>
      <c r="G51" s="849"/>
      <c r="H51" s="849"/>
      <c r="I51" s="850"/>
      <c r="J51" s="850"/>
      <c r="K51" s="850"/>
      <c r="L51" s="850"/>
      <c r="M51" s="850"/>
      <c r="N51" s="851"/>
      <c r="O51" s="851"/>
      <c r="P51" s="851"/>
      <c r="Q51" s="851"/>
      <c r="R51" s="850"/>
      <c r="S51" s="850"/>
      <c r="T51" s="850"/>
      <c r="U51" s="850"/>
      <c r="V51" s="850"/>
      <c r="W51" s="850"/>
      <c r="X51" s="850"/>
      <c r="Y51" s="365"/>
    </row>
    <row r="52" spans="1:25" ht="15" customHeight="1">
      <c r="A52" s="365"/>
      <c r="B52" s="373">
        <v>8</v>
      </c>
      <c r="C52" s="849"/>
      <c r="D52" s="849"/>
      <c r="E52" s="849"/>
      <c r="F52" s="849"/>
      <c r="G52" s="849"/>
      <c r="H52" s="849"/>
      <c r="I52" s="850"/>
      <c r="J52" s="850"/>
      <c r="K52" s="850"/>
      <c r="L52" s="850"/>
      <c r="M52" s="850"/>
      <c r="N52" s="851"/>
      <c r="O52" s="851"/>
      <c r="P52" s="851"/>
      <c r="Q52" s="851"/>
      <c r="R52" s="850"/>
      <c r="S52" s="850"/>
      <c r="T52" s="850"/>
      <c r="U52" s="850"/>
      <c r="V52" s="850"/>
      <c r="W52" s="850"/>
      <c r="X52" s="850"/>
      <c r="Y52" s="365"/>
    </row>
    <row r="53" spans="1:25" ht="15" customHeight="1">
      <c r="A53" s="365"/>
      <c r="B53" s="373">
        <v>9</v>
      </c>
      <c r="C53" s="849"/>
      <c r="D53" s="849"/>
      <c r="E53" s="849"/>
      <c r="F53" s="849"/>
      <c r="G53" s="849"/>
      <c r="H53" s="849"/>
      <c r="I53" s="850"/>
      <c r="J53" s="850"/>
      <c r="K53" s="850"/>
      <c r="L53" s="850"/>
      <c r="M53" s="850"/>
      <c r="N53" s="851"/>
      <c r="O53" s="851"/>
      <c r="P53" s="851"/>
      <c r="Q53" s="851"/>
      <c r="R53" s="850"/>
      <c r="S53" s="850"/>
      <c r="T53" s="850"/>
      <c r="U53" s="850"/>
      <c r="V53" s="850"/>
      <c r="W53" s="850"/>
      <c r="X53" s="850"/>
      <c r="Y53" s="365"/>
    </row>
    <row r="54" spans="1:25" ht="15" customHeight="1">
      <c r="A54" s="365"/>
      <c r="B54" s="373">
        <v>10</v>
      </c>
      <c r="C54" s="849"/>
      <c r="D54" s="849"/>
      <c r="E54" s="849"/>
      <c r="F54" s="849"/>
      <c r="G54" s="849"/>
      <c r="H54" s="849"/>
      <c r="I54" s="850"/>
      <c r="J54" s="850"/>
      <c r="K54" s="850"/>
      <c r="L54" s="850"/>
      <c r="M54" s="850"/>
      <c r="N54" s="851"/>
      <c r="O54" s="851"/>
      <c r="P54" s="851"/>
      <c r="Q54" s="851"/>
      <c r="R54" s="850"/>
      <c r="S54" s="850"/>
      <c r="T54" s="850"/>
      <c r="U54" s="850"/>
      <c r="V54" s="850"/>
      <c r="W54" s="850"/>
      <c r="X54" s="850"/>
      <c r="Y54" s="365"/>
    </row>
    <row r="55" spans="1:25" ht="15" customHeight="1">
      <c r="A55" s="365"/>
      <c r="B55" s="373">
        <v>11</v>
      </c>
      <c r="C55" s="849"/>
      <c r="D55" s="849"/>
      <c r="E55" s="849"/>
      <c r="F55" s="849"/>
      <c r="G55" s="849"/>
      <c r="H55" s="849"/>
      <c r="I55" s="850"/>
      <c r="J55" s="850"/>
      <c r="K55" s="850"/>
      <c r="L55" s="850"/>
      <c r="M55" s="850"/>
      <c r="N55" s="851"/>
      <c r="O55" s="851"/>
      <c r="P55" s="851"/>
      <c r="Q55" s="851"/>
      <c r="R55" s="850"/>
      <c r="S55" s="850"/>
      <c r="T55" s="850"/>
      <c r="U55" s="850"/>
      <c r="V55" s="850"/>
      <c r="W55" s="850"/>
      <c r="X55" s="850"/>
      <c r="Y55" s="365"/>
    </row>
    <row r="56" spans="1:25" ht="15" customHeight="1">
      <c r="A56" s="365"/>
      <c r="B56" s="373">
        <v>12</v>
      </c>
      <c r="C56" s="849"/>
      <c r="D56" s="849"/>
      <c r="E56" s="849"/>
      <c r="F56" s="849"/>
      <c r="G56" s="849"/>
      <c r="H56" s="849"/>
      <c r="I56" s="850"/>
      <c r="J56" s="850"/>
      <c r="K56" s="850"/>
      <c r="L56" s="850"/>
      <c r="M56" s="850"/>
      <c r="N56" s="851"/>
      <c r="O56" s="851"/>
      <c r="P56" s="851"/>
      <c r="Q56" s="851"/>
      <c r="R56" s="850"/>
      <c r="S56" s="850"/>
      <c r="T56" s="850"/>
      <c r="U56" s="850"/>
      <c r="V56" s="850"/>
      <c r="W56" s="850"/>
      <c r="X56" s="850"/>
      <c r="Y56" s="365"/>
    </row>
    <row r="57" spans="1:25" ht="15" customHeight="1">
      <c r="A57" s="365"/>
      <c r="B57" s="373">
        <v>13</v>
      </c>
      <c r="C57" s="849"/>
      <c r="D57" s="849"/>
      <c r="E57" s="849"/>
      <c r="F57" s="849"/>
      <c r="G57" s="849"/>
      <c r="H57" s="849"/>
      <c r="I57" s="850"/>
      <c r="J57" s="850"/>
      <c r="K57" s="850"/>
      <c r="L57" s="850"/>
      <c r="M57" s="850"/>
      <c r="N57" s="851"/>
      <c r="O57" s="851"/>
      <c r="P57" s="851"/>
      <c r="Q57" s="851"/>
      <c r="R57" s="850"/>
      <c r="S57" s="850"/>
      <c r="T57" s="850"/>
      <c r="U57" s="850"/>
      <c r="V57" s="850"/>
      <c r="W57" s="850"/>
      <c r="X57" s="850"/>
      <c r="Y57" s="365"/>
    </row>
    <row r="58" spans="1:25" ht="15" customHeight="1">
      <c r="A58" s="365"/>
      <c r="B58" s="373">
        <v>14</v>
      </c>
      <c r="C58" s="849"/>
      <c r="D58" s="849"/>
      <c r="E58" s="849"/>
      <c r="F58" s="849"/>
      <c r="G58" s="849"/>
      <c r="H58" s="849"/>
      <c r="I58" s="850"/>
      <c r="J58" s="850"/>
      <c r="K58" s="850"/>
      <c r="L58" s="850"/>
      <c r="M58" s="850"/>
      <c r="N58" s="851"/>
      <c r="O58" s="851"/>
      <c r="P58" s="851"/>
      <c r="Q58" s="851"/>
      <c r="R58" s="850"/>
      <c r="S58" s="850"/>
      <c r="T58" s="850"/>
      <c r="U58" s="850"/>
      <c r="V58" s="850"/>
      <c r="W58" s="850"/>
      <c r="X58" s="850"/>
      <c r="Y58" s="365"/>
    </row>
    <row r="59" spans="1:25" s="391" customFormat="1" ht="15" customHeight="1">
      <c r="A59" s="365"/>
      <c r="B59" s="373">
        <v>15</v>
      </c>
      <c r="C59" s="849"/>
      <c r="D59" s="849"/>
      <c r="E59" s="849"/>
      <c r="F59" s="849"/>
      <c r="G59" s="849"/>
      <c r="H59" s="849"/>
      <c r="I59" s="850"/>
      <c r="J59" s="850"/>
      <c r="K59" s="850"/>
      <c r="L59" s="850"/>
      <c r="M59" s="850"/>
      <c r="N59" s="851"/>
      <c r="O59" s="851"/>
      <c r="P59" s="851"/>
      <c r="Q59" s="851"/>
      <c r="R59" s="850"/>
      <c r="S59" s="850"/>
      <c r="T59" s="850"/>
      <c r="U59" s="850"/>
      <c r="V59" s="850"/>
      <c r="W59" s="850"/>
      <c r="X59" s="850"/>
      <c r="Y59" s="365"/>
    </row>
    <row r="60" spans="1:25" s="391" customFormat="1" ht="15" customHeight="1">
      <c r="A60" s="365"/>
      <c r="B60" s="373">
        <v>16</v>
      </c>
      <c r="C60" s="849"/>
      <c r="D60" s="849"/>
      <c r="E60" s="849"/>
      <c r="F60" s="849"/>
      <c r="G60" s="849"/>
      <c r="H60" s="849"/>
      <c r="I60" s="850"/>
      <c r="J60" s="850"/>
      <c r="K60" s="850"/>
      <c r="L60" s="850"/>
      <c r="M60" s="850"/>
      <c r="N60" s="851"/>
      <c r="O60" s="851"/>
      <c r="P60" s="851"/>
      <c r="Q60" s="851"/>
      <c r="R60" s="850"/>
      <c r="S60" s="850"/>
      <c r="T60" s="850"/>
      <c r="U60" s="850"/>
      <c r="V60" s="850"/>
      <c r="W60" s="850"/>
      <c r="X60" s="850"/>
      <c r="Y60" s="365"/>
    </row>
    <row r="61" spans="1:25" s="391" customFormat="1" ht="15" customHeight="1">
      <c r="A61" s="365"/>
      <c r="B61" s="373">
        <v>17</v>
      </c>
      <c r="C61" s="849"/>
      <c r="D61" s="849"/>
      <c r="E61" s="849"/>
      <c r="F61" s="849"/>
      <c r="G61" s="849"/>
      <c r="H61" s="849"/>
      <c r="I61" s="850"/>
      <c r="J61" s="850"/>
      <c r="K61" s="850"/>
      <c r="L61" s="850"/>
      <c r="M61" s="850"/>
      <c r="N61" s="851"/>
      <c r="O61" s="851"/>
      <c r="P61" s="851"/>
      <c r="Q61" s="851"/>
      <c r="R61" s="850"/>
      <c r="S61" s="850"/>
      <c r="T61" s="850"/>
      <c r="U61" s="850"/>
      <c r="V61" s="850"/>
      <c r="W61" s="850"/>
      <c r="X61" s="850"/>
      <c r="Y61" s="365"/>
    </row>
    <row r="62" spans="1:25" s="391" customFormat="1" ht="15" customHeight="1">
      <c r="A62" s="365"/>
      <c r="B62" s="373">
        <v>18</v>
      </c>
      <c r="C62" s="849"/>
      <c r="D62" s="849"/>
      <c r="E62" s="849"/>
      <c r="F62" s="849"/>
      <c r="G62" s="849"/>
      <c r="H62" s="849"/>
      <c r="I62" s="850"/>
      <c r="J62" s="850"/>
      <c r="K62" s="850"/>
      <c r="L62" s="850"/>
      <c r="M62" s="850"/>
      <c r="N62" s="851"/>
      <c r="O62" s="851"/>
      <c r="P62" s="851"/>
      <c r="Q62" s="851"/>
      <c r="R62" s="850"/>
      <c r="S62" s="850"/>
      <c r="T62" s="850"/>
      <c r="U62" s="850"/>
      <c r="V62" s="850"/>
      <c r="W62" s="850"/>
      <c r="X62" s="850"/>
      <c r="Y62" s="365"/>
    </row>
    <row r="63" spans="1:25" s="391" customFormat="1" ht="15" customHeight="1">
      <c r="A63" s="365"/>
      <c r="B63" s="373">
        <v>19</v>
      </c>
      <c r="C63" s="849"/>
      <c r="D63" s="849"/>
      <c r="E63" s="849"/>
      <c r="F63" s="849"/>
      <c r="G63" s="849"/>
      <c r="H63" s="849"/>
      <c r="I63" s="850"/>
      <c r="J63" s="850"/>
      <c r="K63" s="850"/>
      <c r="L63" s="850"/>
      <c r="M63" s="850"/>
      <c r="N63" s="851"/>
      <c r="O63" s="851"/>
      <c r="P63" s="851"/>
      <c r="Q63" s="851"/>
      <c r="R63" s="850"/>
      <c r="S63" s="850"/>
      <c r="T63" s="850"/>
      <c r="U63" s="850"/>
      <c r="V63" s="850"/>
      <c r="W63" s="850"/>
      <c r="X63" s="850"/>
      <c r="Y63" s="365"/>
    </row>
    <row r="64" spans="1:25" ht="15" customHeight="1" thickBot="1">
      <c r="A64" s="365"/>
      <c r="B64" s="373">
        <v>20</v>
      </c>
      <c r="C64" s="849"/>
      <c r="D64" s="849"/>
      <c r="E64" s="849"/>
      <c r="F64" s="849"/>
      <c r="G64" s="849"/>
      <c r="H64" s="849"/>
      <c r="I64" s="850"/>
      <c r="J64" s="850"/>
      <c r="K64" s="850"/>
      <c r="L64" s="850"/>
      <c r="M64" s="850"/>
      <c r="N64" s="855"/>
      <c r="O64" s="855"/>
      <c r="P64" s="855"/>
      <c r="Q64" s="855"/>
      <c r="R64" s="850"/>
      <c r="S64" s="850"/>
      <c r="T64" s="850"/>
      <c r="U64" s="850"/>
      <c r="V64" s="850"/>
      <c r="W64" s="850"/>
      <c r="X64" s="850"/>
      <c r="Y64" s="365"/>
    </row>
    <row r="65" spans="1:25" ht="15" customHeight="1" thickBot="1">
      <c r="A65" s="365"/>
      <c r="B65" s="365"/>
      <c r="C65" s="365"/>
      <c r="D65" s="365"/>
      <c r="E65" s="365"/>
      <c r="F65" s="365"/>
      <c r="G65" s="365"/>
      <c r="H65" s="365"/>
      <c r="I65" s="365"/>
      <c r="J65" s="365"/>
      <c r="K65" s="365"/>
      <c r="L65" s="365"/>
      <c r="M65" s="372" t="s">
        <v>60</v>
      </c>
      <c r="N65" s="844">
        <f>SUM(N45:Q64)</f>
        <v>0</v>
      </c>
      <c r="O65" s="845"/>
      <c r="P65" s="845"/>
      <c r="Q65" s="846"/>
      <c r="R65" s="372" t="s">
        <v>6</v>
      </c>
      <c r="S65" s="365"/>
      <c r="T65" s="365"/>
      <c r="U65" s="365"/>
      <c r="V65" s="365"/>
      <c r="W65" s="365"/>
      <c r="X65" s="365"/>
      <c r="Y65" s="365"/>
    </row>
    <row r="66" spans="1:25" ht="15" customHeight="1">
      <c r="A66" s="365"/>
      <c r="B66" s="365"/>
      <c r="C66" s="365"/>
      <c r="D66" s="365"/>
      <c r="E66" s="365"/>
      <c r="F66" s="365"/>
      <c r="G66" s="365"/>
      <c r="H66" s="365"/>
      <c r="I66" s="365"/>
      <c r="J66" s="365"/>
      <c r="K66" s="365"/>
      <c r="L66" s="365"/>
      <c r="M66" s="365"/>
      <c r="N66" s="365"/>
      <c r="O66" s="365"/>
      <c r="P66" s="365"/>
      <c r="Q66" s="365"/>
      <c r="R66" s="365"/>
      <c r="S66" s="365"/>
      <c r="T66" s="365"/>
      <c r="U66" s="365"/>
      <c r="V66" s="365"/>
      <c r="W66" s="365"/>
      <c r="X66" s="365"/>
      <c r="Y66" s="365"/>
    </row>
    <row r="67" spans="1:25" ht="15" customHeight="1"/>
    <row r="68" spans="1:25" ht="15" customHeight="1"/>
    <row r="69" spans="1:25" ht="15" customHeight="1"/>
    <row r="70" spans="1:25" ht="15" customHeight="1"/>
    <row r="71" spans="1:25" ht="15" customHeight="1"/>
    <row r="72" spans="1:25" ht="15" customHeight="1"/>
    <row r="73" spans="1:25" ht="15" customHeight="1"/>
    <row r="74" spans="1:25" ht="15" customHeight="1"/>
    <row r="75" spans="1:25" ht="15" customHeight="1"/>
  </sheetData>
  <sheetProtection sheet="1" objects="1" scenarios="1"/>
  <mergeCells count="105">
    <mergeCell ref="R63:X63"/>
    <mergeCell ref="R61:X61"/>
    <mergeCell ref="C62:H62"/>
    <mergeCell ref="I62:M62"/>
    <mergeCell ref="N62:Q62"/>
    <mergeCell ref="R62:X62"/>
    <mergeCell ref="B26:X28"/>
    <mergeCell ref="S7:X7"/>
    <mergeCell ref="C17:X19"/>
    <mergeCell ref="C21:X22"/>
    <mergeCell ref="B17:B19"/>
    <mergeCell ref="B21:B22"/>
    <mergeCell ref="C20:X20"/>
    <mergeCell ref="C16:X16"/>
    <mergeCell ref="S9:X9"/>
    <mergeCell ref="S11:X11"/>
    <mergeCell ref="R52:X52"/>
    <mergeCell ref="R53:X53"/>
    <mergeCell ref="C50:H50"/>
    <mergeCell ref="I50:M50"/>
    <mergeCell ref="N50:Q50"/>
    <mergeCell ref="C51:H51"/>
    <mergeCell ref="I51:M51"/>
    <mergeCell ref="N51:Q51"/>
    <mergeCell ref="R58:X58"/>
    <mergeCell ref="R51:X51"/>
    <mergeCell ref="C52:H52"/>
    <mergeCell ref="I52:M52"/>
    <mergeCell ref="N52:Q52"/>
    <mergeCell ref="C53:H53"/>
    <mergeCell ref="I53:M53"/>
    <mergeCell ref="N53:Q53"/>
    <mergeCell ref="R64:X64"/>
    <mergeCell ref="N54:Q54"/>
    <mergeCell ref="C55:H55"/>
    <mergeCell ref="I55:M55"/>
    <mergeCell ref="N55:Q55"/>
    <mergeCell ref="R54:X54"/>
    <mergeCell ref="R55:X55"/>
    <mergeCell ref="C59:H59"/>
    <mergeCell ref="I59:M59"/>
    <mergeCell ref="N59:Q59"/>
    <mergeCell ref="R59:X59"/>
    <mergeCell ref="C60:H60"/>
    <mergeCell ref="I60:M60"/>
    <mergeCell ref="N60:Q60"/>
    <mergeCell ref="R60:X60"/>
    <mergeCell ref="C61:H61"/>
    <mergeCell ref="I56:M56"/>
    <mergeCell ref="N56:Q56"/>
    <mergeCell ref="C57:H57"/>
    <mergeCell ref="I57:M57"/>
    <mergeCell ref="N57:Q57"/>
    <mergeCell ref="R56:X56"/>
    <mergeCell ref="R57:X57"/>
    <mergeCell ref="C54:H54"/>
    <mergeCell ref="I54:M54"/>
    <mergeCell ref="R45:X45"/>
    <mergeCell ref="R46:X46"/>
    <mergeCell ref="R47:X47"/>
    <mergeCell ref="R44:X44"/>
    <mergeCell ref="R48:X48"/>
    <mergeCell ref="M35:P35"/>
    <mergeCell ref="C64:H64"/>
    <mergeCell ref="I64:M64"/>
    <mergeCell ref="N64:Q64"/>
    <mergeCell ref="C48:H48"/>
    <mergeCell ref="I48:M48"/>
    <mergeCell ref="N48:Q48"/>
    <mergeCell ref="C49:H49"/>
    <mergeCell ref="I49:M49"/>
    <mergeCell ref="N49:Q49"/>
    <mergeCell ref="C46:H46"/>
    <mergeCell ref="I46:M46"/>
    <mergeCell ref="N46:Q46"/>
    <mergeCell ref="C47:H47"/>
    <mergeCell ref="I47:M47"/>
    <mergeCell ref="N47:Q47"/>
    <mergeCell ref="R49:X49"/>
    <mergeCell ref="R50:X50"/>
    <mergeCell ref="C58:H58"/>
    <mergeCell ref="B31:F32"/>
    <mergeCell ref="B35:D35"/>
    <mergeCell ref="F35:K35"/>
    <mergeCell ref="F36:K36"/>
    <mergeCell ref="B36:D36"/>
    <mergeCell ref="B40:D40"/>
    <mergeCell ref="B41:D41"/>
    <mergeCell ref="B39:D39"/>
    <mergeCell ref="N65:Q65"/>
    <mergeCell ref="M36:O36"/>
    <mergeCell ref="C44:H44"/>
    <mergeCell ref="I44:M44"/>
    <mergeCell ref="N44:Q44"/>
    <mergeCell ref="C45:H45"/>
    <mergeCell ref="I45:M45"/>
    <mergeCell ref="N45:Q45"/>
    <mergeCell ref="I61:M61"/>
    <mergeCell ref="N61:Q61"/>
    <mergeCell ref="C63:H63"/>
    <mergeCell ref="I63:M63"/>
    <mergeCell ref="N63:Q63"/>
    <mergeCell ref="I58:M58"/>
    <mergeCell ref="N58:Q58"/>
    <mergeCell ref="C56:H56"/>
  </mergeCells>
  <phoneticPr fontId="5"/>
  <dataValidations count="2">
    <dataValidation type="list" allowBlank="1" showInputMessage="1" showErrorMessage="1" sqref="C45:H64" xr:uid="{39EE0628-DDCA-444F-B26B-6372245F6814}">
      <formula1>$AC$45:$AC$46</formula1>
    </dataValidation>
    <dataValidation type="list" allowBlank="1" showInputMessage="1" showErrorMessage="1" sqref="B16:B22 E40:P40" xr:uid="{E25066AF-AE05-4F85-8DD0-4E21E18621B4}">
      <formula1>"○"</formula1>
    </dataValidation>
  </dataValidations>
  <pageMargins left="0.7" right="0.7" top="0.75" bottom="0.75" header="0.3" footer="0.3"/>
  <pageSetup paperSize="9" scale="77" orientation="portrait" r:id="rId1"/>
  <colBreaks count="1" manualBreakCount="1">
    <brk id="25" max="60"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106449-035B-4766-B2F0-534E81CC333B}">
  <sheetPr>
    <tabColor rgb="FF0070C0"/>
  </sheetPr>
  <dimension ref="A1:BK58"/>
  <sheetViews>
    <sheetView showGridLines="0" view="pageBreakPreview" zoomScale="80" zoomScaleNormal="100" zoomScaleSheetLayoutView="80" workbookViewId="0">
      <selection activeCell="AL4" sqref="AL4"/>
    </sheetView>
  </sheetViews>
  <sheetFormatPr defaultColWidth="9" defaultRowHeight="15" customHeight="1"/>
  <cols>
    <col min="1" max="31" width="3.6328125" style="226" customWidth="1"/>
    <col min="32" max="33" width="2.1796875" style="225" customWidth="1"/>
    <col min="34" max="36" width="10.6328125" style="225" customWidth="1"/>
    <col min="37" max="42" width="3" style="225" customWidth="1"/>
    <col min="43" max="43" width="2.36328125" style="225" customWidth="1"/>
    <col min="44" max="48" width="3" style="225" customWidth="1"/>
    <col min="49" max="71" width="3" style="226" customWidth="1"/>
    <col min="72" max="16384" width="9" style="226"/>
  </cols>
  <sheetData>
    <row r="1" spans="1:38" ht="15" customHeight="1">
      <c r="A1" s="328" t="s">
        <v>241</v>
      </c>
      <c r="B1" s="328"/>
      <c r="C1" s="328"/>
      <c r="D1" s="328"/>
      <c r="E1" s="328"/>
      <c r="F1" s="328"/>
      <c r="G1" s="328"/>
      <c r="H1" s="328"/>
      <c r="I1" s="328"/>
      <c r="J1" s="328"/>
      <c r="K1" s="328"/>
      <c r="L1" s="328"/>
      <c r="M1" s="328"/>
      <c r="N1" s="328"/>
      <c r="O1" s="328"/>
      <c r="P1" s="328"/>
      <c r="Q1" s="328"/>
      <c r="R1" s="328"/>
      <c r="S1" s="328"/>
      <c r="T1" s="328"/>
      <c r="U1" s="328"/>
      <c r="V1" s="328"/>
      <c r="W1" s="328"/>
      <c r="X1" s="328"/>
      <c r="Y1" s="328"/>
      <c r="Z1" s="328"/>
      <c r="AA1" s="328"/>
      <c r="AB1" s="328"/>
      <c r="AC1" s="328"/>
      <c r="AD1" s="328"/>
      <c r="AE1" s="328"/>
      <c r="AF1" s="224"/>
      <c r="AG1" s="224"/>
      <c r="AH1" s="224"/>
      <c r="AI1" s="224"/>
    </row>
    <row r="2" spans="1:38" ht="15" customHeight="1">
      <c r="A2" s="227"/>
      <c r="B2" s="227"/>
      <c r="C2" s="227"/>
      <c r="D2" s="227"/>
      <c r="E2" s="227"/>
      <c r="F2" s="227"/>
      <c r="G2" s="227"/>
      <c r="H2" s="227"/>
      <c r="I2" s="227"/>
      <c r="J2" s="227"/>
      <c r="K2" s="227"/>
      <c r="L2" s="227"/>
      <c r="M2" s="227"/>
      <c r="N2" s="227"/>
      <c r="O2" s="227"/>
      <c r="P2" s="227"/>
      <c r="Q2" s="227"/>
      <c r="R2" s="227"/>
      <c r="S2" s="227"/>
      <c r="T2" s="227"/>
      <c r="U2" s="227"/>
      <c r="V2" s="227"/>
      <c r="W2" s="227"/>
      <c r="X2" s="227"/>
      <c r="Y2" s="227"/>
      <c r="Z2" s="227"/>
      <c r="AA2" s="227"/>
      <c r="AB2" s="227"/>
      <c r="AC2" s="227"/>
      <c r="AD2" s="227"/>
      <c r="AE2" s="227"/>
      <c r="AF2" s="224"/>
      <c r="AG2" s="224"/>
      <c r="AH2" s="224"/>
      <c r="AI2" s="224"/>
    </row>
    <row r="3" spans="1:38" ht="15" customHeight="1">
      <c r="A3" s="227"/>
      <c r="B3" s="227"/>
      <c r="C3" s="227"/>
      <c r="D3" s="227"/>
      <c r="E3" s="227"/>
      <c r="F3" s="227"/>
      <c r="G3" s="227"/>
      <c r="H3" s="227"/>
      <c r="I3" s="227"/>
      <c r="J3" s="227"/>
      <c r="K3" s="227"/>
      <c r="L3" s="227"/>
      <c r="M3" s="227"/>
      <c r="N3" s="227"/>
      <c r="O3" s="227"/>
      <c r="P3" s="227"/>
      <c r="Q3" s="227"/>
      <c r="R3" s="227"/>
      <c r="S3" s="227"/>
      <c r="T3" s="227"/>
      <c r="U3" s="227"/>
      <c r="V3" s="227"/>
      <c r="W3" s="228"/>
      <c r="X3" s="229" t="s">
        <v>228</v>
      </c>
      <c r="Y3" s="336">
        <v>7</v>
      </c>
      <c r="Z3" s="230" t="s">
        <v>0</v>
      </c>
      <c r="AA3" s="337">
        <v>2</v>
      </c>
      <c r="AB3" s="230" t="s">
        <v>1</v>
      </c>
      <c r="AC3" s="336">
        <v>1</v>
      </c>
      <c r="AD3" s="230" t="s">
        <v>2</v>
      </c>
      <c r="AG3" s="224"/>
      <c r="AH3" s="224"/>
      <c r="AI3" s="224"/>
    </row>
    <row r="4" spans="1:38" ht="15" customHeight="1">
      <c r="A4" s="334"/>
      <c r="B4" s="334"/>
      <c r="C4" s="334"/>
      <c r="D4" s="334"/>
      <c r="E4" s="334"/>
      <c r="F4" s="334"/>
      <c r="G4" s="334"/>
      <c r="H4" s="334"/>
      <c r="I4" s="334"/>
      <c r="J4" s="334"/>
      <c r="K4" s="334"/>
      <c r="L4" s="334"/>
      <c r="M4" s="334"/>
      <c r="N4" s="334"/>
      <c r="O4" s="334"/>
      <c r="P4" s="334"/>
      <c r="Q4" s="334"/>
      <c r="R4" s="334"/>
      <c r="S4" s="334"/>
      <c r="T4" s="334"/>
      <c r="U4" s="334"/>
      <c r="V4" s="334"/>
      <c r="W4" s="334"/>
      <c r="X4" s="305"/>
      <c r="Y4" s="334"/>
      <c r="Z4" s="334"/>
      <c r="AA4" s="334"/>
      <c r="AB4" s="334"/>
      <c r="AC4" s="334"/>
      <c r="AD4" s="334"/>
      <c r="AE4" s="334"/>
      <c r="AF4" s="231"/>
      <c r="AG4" s="231"/>
      <c r="AH4" s="231"/>
      <c r="AI4" s="231"/>
    </row>
    <row r="5" spans="1:38" ht="15" customHeight="1">
      <c r="A5" s="334"/>
      <c r="B5" s="334"/>
      <c r="C5" s="334"/>
      <c r="D5" s="334"/>
      <c r="E5" s="334"/>
      <c r="F5" s="334"/>
      <c r="G5" s="334"/>
      <c r="H5" s="334"/>
      <c r="I5" s="334"/>
      <c r="J5" s="334"/>
      <c r="K5" s="334"/>
      <c r="L5" s="334"/>
      <c r="M5" s="334"/>
      <c r="N5" s="334"/>
      <c r="O5" s="334"/>
      <c r="P5" s="334" t="s">
        <v>240</v>
      </c>
      <c r="Q5" s="334"/>
      <c r="R5" s="334"/>
      <c r="S5" s="334"/>
      <c r="T5" s="334"/>
      <c r="U5" s="334"/>
      <c r="V5" s="334"/>
      <c r="W5" s="334"/>
      <c r="X5" s="305"/>
      <c r="Y5" s="334"/>
      <c r="Z5" s="334"/>
      <c r="AA5" s="334"/>
      <c r="AB5" s="334"/>
      <c r="AC5" s="334"/>
      <c r="AD5" s="334"/>
      <c r="AE5" s="334"/>
      <c r="AF5" s="231"/>
      <c r="AG5" s="231"/>
      <c r="AH5" s="231"/>
      <c r="AI5" s="231"/>
    </row>
    <row r="6" spans="1:38" ht="15" customHeight="1">
      <c r="A6" s="334"/>
      <c r="B6" s="334"/>
      <c r="C6" s="334"/>
      <c r="D6" s="334"/>
      <c r="E6" s="334"/>
      <c r="F6" s="334"/>
      <c r="G6" s="334"/>
      <c r="H6" s="334"/>
      <c r="I6" s="334"/>
      <c r="J6" s="334"/>
      <c r="K6" s="334"/>
      <c r="L6" s="334"/>
      <c r="M6" s="334"/>
      <c r="N6" s="334"/>
      <c r="O6" s="334"/>
      <c r="P6" s="334"/>
      <c r="Q6" s="334"/>
      <c r="R6" s="334"/>
      <c r="S6" s="334"/>
      <c r="T6" s="334"/>
      <c r="U6" s="334"/>
      <c r="V6" s="334"/>
      <c r="W6" s="334"/>
      <c r="X6" s="305"/>
      <c r="Y6" s="334"/>
      <c r="Z6" s="334"/>
      <c r="AA6" s="334"/>
      <c r="AB6" s="334"/>
      <c r="AC6" s="334"/>
      <c r="AD6" s="334"/>
      <c r="AE6" s="334"/>
      <c r="AF6" s="231"/>
      <c r="AG6" s="231"/>
      <c r="AH6" s="231"/>
      <c r="AI6" s="231"/>
    </row>
    <row r="7" spans="1:38" ht="15" customHeight="1">
      <c r="A7" s="227"/>
      <c r="B7" s="479" t="s">
        <v>3</v>
      </c>
      <c r="C7" s="479"/>
      <c r="D7" s="479"/>
      <c r="E7" s="479"/>
      <c r="F7" s="479"/>
      <c r="G7" s="479"/>
      <c r="H7" s="479"/>
      <c r="I7" s="479"/>
      <c r="J7" s="479"/>
      <c r="K7" s="479"/>
      <c r="L7" s="227"/>
      <c r="M7" s="227"/>
      <c r="N7" s="227"/>
      <c r="O7" s="227"/>
      <c r="P7" s="227"/>
      <c r="Q7" s="227"/>
      <c r="R7" s="227"/>
      <c r="S7" s="227"/>
      <c r="T7" s="227"/>
      <c r="U7" s="227"/>
      <c r="V7" s="227"/>
      <c r="W7" s="227"/>
      <c r="X7" s="227"/>
      <c r="Y7" s="227"/>
      <c r="Z7" s="227"/>
      <c r="AA7" s="227"/>
      <c r="AB7" s="227"/>
      <c r="AC7" s="227"/>
      <c r="AD7" s="227"/>
      <c r="AE7" s="227"/>
      <c r="AF7" s="224"/>
      <c r="AG7" s="224"/>
      <c r="AH7" s="224"/>
      <c r="AI7" s="224"/>
    </row>
    <row r="8" spans="1:38" ht="15" customHeight="1">
      <c r="A8" s="227"/>
      <c r="B8" s="227"/>
      <c r="C8" s="227"/>
      <c r="D8" s="227"/>
      <c r="E8" s="227"/>
      <c r="F8" s="227"/>
      <c r="G8" s="227"/>
      <c r="H8" s="227"/>
      <c r="I8" s="227"/>
      <c r="J8" s="227"/>
      <c r="K8" s="227"/>
      <c r="L8" s="227"/>
      <c r="M8" s="227"/>
      <c r="N8" s="227"/>
      <c r="O8" s="227"/>
      <c r="P8" s="227"/>
      <c r="Q8" s="232"/>
      <c r="R8" s="232"/>
      <c r="S8" s="232"/>
      <c r="T8" s="480" t="s">
        <v>229</v>
      </c>
      <c r="U8" s="481"/>
      <c r="V8" s="481"/>
      <c r="W8" s="494" t="s">
        <v>297</v>
      </c>
      <c r="X8" s="494"/>
      <c r="Y8" s="494"/>
      <c r="Z8" s="494"/>
      <c r="AA8" s="494"/>
      <c r="AB8" s="494"/>
      <c r="AC8" s="494"/>
      <c r="AD8" s="494"/>
      <c r="AE8" s="234"/>
      <c r="AF8" s="234"/>
      <c r="AI8" s="235"/>
      <c r="AJ8" s="235"/>
      <c r="AK8" s="235"/>
      <c r="AL8" s="235"/>
    </row>
    <row r="9" spans="1:38" ht="4" customHeight="1">
      <c r="A9" s="227"/>
      <c r="B9" s="227"/>
      <c r="C9" s="227"/>
      <c r="D9" s="227"/>
      <c r="E9" s="227"/>
      <c r="F9" s="227"/>
      <c r="G9" s="227"/>
      <c r="H9" s="227"/>
      <c r="I9" s="227"/>
      <c r="J9" s="227"/>
      <c r="K9" s="227"/>
      <c r="L9" s="227"/>
      <c r="M9" s="227"/>
      <c r="N9" s="227"/>
      <c r="O9" s="227"/>
      <c r="P9" s="227"/>
      <c r="Q9" s="236"/>
      <c r="R9" s="237"/>
      <c r="S9" s="237"/>
      <c r="T9" s="306"/>
      <c r="U9" s="306"/>
      <c r="V9" s="306"/>
      <c r="W9" s="234"/>
      <c r="X9" s="234"/>
      <c r="Y9" s="234"/>
      <c r="Z9" s="234"/>
      <c r="AA9" s="234"/>
      <c r="AB9" s="234"/>
      <c r="AC9" s="234"/>
      <c r="AD9" s="234"/>
      <c r="AE9" s="234"/>
      <c r="AF9" s="234"/>
      <c r="AH9" s="238"/>
      <c r="AI9" s="238"/>
      <c r="AJ9" s="238"/>
      <c r="AK9" s="238"/>
      <c r="AL9" s="235"/>
    </row>
    <row r="10" spans="1:38" ht="15" customHeight="1">
      <c r="A10" s="227"/>
      <c r="B10" s="227"/>
      <c r="C10" s="227"/>
      <c r="D10" s="227"/>
      <c r="E10" s="227"/>
      <c r="F10" s="227"/>
      <c r="G10" s="227"/>
      <c r="H10" s="227"/>
      <c r="I10" s="227"/>
      <c r="J10" s="227"/>
      <c r="K10" s="227"/>
      <c r="L10" s="227"/>
      <c r="M10" s="227"/>
      <c r="N10" s="227"/>
      <c r="O10" s="227"/>
      <c r="P10" s="227"/>
      <c r="Q10" s="232"/>
      <c r="R10" s="237"/>
      <c r="S10" s="237"/>
      <c r="T10" s="483" t="s">
        <v>230</v>
      </c>
      <c r="U10" s="484"/>
      <c r="V10" s="484"/>
      <c r="W10" s="860" t="s">
        <v>298</v>
      </c>
      <c r="X10" s="860"/>
      <c r="Y10" s="860"/>
      <c r="Z10" s="860"/>
      <c r="AA10" s="860"/>
      <c r="AB10" s="860"/>
      <c r="AC10" s="860"/>
      <c r="AD10" s="860"/>
      <c r="AE10" s="331"/>
      <c r="AF10" s="331"/>
      <c r="AH10" s="235"/>
      <c r="AI10" s="235"/>
      <c r="AJ10" s="235"/>
      <c r="AK10" s="235"/>
      <c r="AL10" s="235"/>
    </row>
    <row r="11" spans="1:38" ht="15" customHeight="1">
      <c r="A11" s="227"/>
      <c r="B11" s="227"/>
      <c r="C11" s="227"/>
      <c r="D11" s="227"/>
      <c r="E11" s="227"/>
      <c r="F11" s="227"/>
      <c r="G11" s="227"/>
      <c r="H11" s="227"/>
      <c r="I11" s="227"/>
      <c r="J11" s="227"/>
      <c r="K11" s="227"/>
      <c r="L11" s="227"/>
      <c r="M11" s="227"/>
      <c r="N11" s="227"/>
      <c r="O11" s="227"/>
      <c r="P11" s="227"/>
      <c r="Q11" s="232"/>
      <c r="R11" s="237"/>
      <c r="S11" s="237"/>
      <c r="T11" s="306"/>
      <c r="U11" s="330"/>
      <c r="V11" s="330"/>
      <c r="W11" s="861"/>
      <c r="X11" s="861"/>
      <c r="Y11" s="861"/>
      <c r="Z11" s="861"/>
      <c r="AA11" s="861"/>
      <c r="AB11" s="861"/>
      <c r="AC11" s="861"/>
      <c r="AD11" s="861"/>
      <c r="AE11" s="331"/>
      <c r="AF11" s="331"/>
      <c r="AH11" s="235"/>
      <c r="AI11" s="235"/>
      <c r="AJ11" s="235"/>
      <c r="AK11" s="235"/>
      <c r="AL11" s="235"/>
    </row>
    <row r="12" spans="1:38" ht="4" customHeight="1">
      <c r="A12" s="227"/>
      <c r="B12" s="227"/>
      <c r="C12" s="227"/>
      <c r="D12" s="227"/>
      <c r="E12" s="227"/>
      <c r="F12" s="227"/>
      <c r="G12" s="227"/>
      <c r="H12" s="227"/>
      <c r="I12" s="227"/>
      <c r="J12" s="227"/>
      <c r="K12" s="227"/>
      <c r="L12" s="227"/>
      <c r="M12" s="227"/>
      <c r="N12" s="227"/>
      <c r="O12" s="227"/>
      <c r="P12" s="227"/>
      <c r="Q12" s="232"/>
      <c r="R12" s="232"/>
      <c r="S12" s="232"/>
      <c r="T12" s="480"/>
      <c r="U12" s="480"/>
      <c r="V12" s="480"/>
      <c r="W12" s="239"/>
      <c r="X12" s="239"/>
      <c r="Y12" s="239"/>
      <c r="Z12" s="239"/>
      <c r="AA12" s="239"/>
      <c r="AB12" s="239"/>
      <c r="AC12" s="239"/>
      <c r="AD12" s="239"/>
      <c r="AE12" s="239"/>
      <c r="AF12" s="239"/>
      <c r="AI12" s="235"/>
      <c r="AJ12" s="235"/>
      <c r="AK12" s="235"/>
      <c r="AL12" s="235"/>
    </row>
    <row r="13" spans="1:38" ht="15" customHeight="1">
      <c r="A13" s="227"/>
      <c r="B13" s="227"/>
      <c r="C13" s="227"/>
      <c r="D13" s="227"/>
      <c r="E13" s="227"/>
      <c r="F13" s="227"/>
      <c r="G13" s="227"/>
      <c r="H13" s="227"/>
      <c r="I13" s="227"/>
      <c r="J13" s="227"/>
      <c r="K13" s="227"/>
      <c r="L13" s="227"/>
      <c r="M13" s="227"/>
      <c r="N13" s="227"/>
      <c r="O13" s="227"/>
      <c r="P13" s="227"/>
      <c r="Q13" s="232"/>
      <c r="T13" s="483" t="s">
        <v>146</v>
      </c>
      <c r="U13" s="484"/>
      <c r="V13" s="484"/>
      <c r="W13" s="494" t="s">
        <v>300</v>
      </c>
      <c r="X13" s="494"/>
      <c r="Y13" s="494"/>
      <c r="Z13" s="494"/>
      <c r="AA13" s="494"/>
      <c r="AB13" s="494"/>
      <c r="AC13" s="494"/>
      <c r="AD13" s="494"/>
      <c r="AE13" s="239"/>
      <c r="AF13" s="239"/>
      <c r="AH13" s="235"/>
      <c r="AI13" s="235"/>
      <c r="AJ13" s="235"/>
      <c r="AK13" s="235"/>
      <c r="AL13" s="235"/>
    </row>
    <row r="14" spans="1:38" ht="4" customHeight="1">
      <c r="A14" s="227"/>
      <c r="B14" s="227"/>
      <c r="C14" s="227"/>
      <c r="D14" s="227"/>
      <c r="E14" s="227"/>
      <c r="F14" s="227"/>
      <c r="G14" s="227"/>
      <c r="H14" s="227"/>
      <c r="I14" s="227"/>
      <c r="J14" s="227"/>
      <c r="K14" s="227"/>
      <c r="L14" s="227"/>
      <c r="M14" s="227"/>
      <c r="N14" s="227"/>
      <c r="O14" s="227"/>
      <c r="P14" s="227"/>
      <c r="Q14" s="236"/>
      <c r="T14" s="306"/>
      <c r="U14" s="306"/>
      <c r="V14" s="306"/>
      <c r="W14" s="240"/>
      <c r="X14" s="240"/>
      <c r="Y14" s="240"/>
      <c r="Z14" s="240"/>
      <c r="AA14" s="240"/>
      <c r="AB14" s="240"/>
      <c r="AC14" s="240"/>
      <c r="AD14" s="240"/>
      <c r="AE14" s="240"/>
      <c r="AF14" s="240"/>
      <c r="AH14" s="241"/>
      <c r="AI14" s="241"/>
      <c r="AJ14" s="241"/>
      <c r="AK14" s="241"/>
      <c r="AL14" s="241"/>
    </row>
    <row r="15" spans="1:38" ht="15" customHeight="1">
      <c r="A15" s="227"/>
      <c r="B15" s="227"/>
      <c r="C15" s="227"/>
      <c r="D15" s="227"/>
      <c r="E15" s="227"/>
      <c r="F15" s="227"/>
      <c r="G15" s="227"/>
      <c r="H15" s="227"/>
      <c r="I15" s="227"/>
      <c r="J15" s="227"/>
      <c r="K15" s="227"/>
      <c r="L15" s="227"/>
      <c r="M15" s="227"/>
      <c r="N15" s="227"/>
      <c r="O15" s="227"/>
      <c r="P15" s="227"/>
      <c r="Q15" s="242"/>
      <c r="R15" s="242"/>
      <c r="S15" s="242"/>
      <c r="T15" s="492" t="s">
        <v>231</v>
      </c>
      <c r="U15" s="493"/>
      <c r="V15" s="493"/>
      <c r="W15" s="494" t="s">
        <v>299</v>
      </c>
      <c r="X15" s="494"/>
      <c r="Y15" s="494"/>
      <c r="Z15" s="494"/>
      <c r="AA15" s="494"/>
      <c r="AB15" s="494"/>
      <c r="AC15" s="494"/>
      <c r="AD15" s="494"/>
      <c r="AE15" s="243"/>
      <c r="AF15" s="243"/>
      <c r="AI15" s="244"/>
      <c r="AJ15" s="244"/>
      <c r="AK15" s="244"/>
      <c r="AL15" s="244"/>
    </row>
    <row r="16" spans="1:38" ht="15" customHeight="1">
      <c r="A16" s="227"/>
      <c r="B16" s="227"/>
      <c r="C16" s="227"/>
      <c r="D16" s="227"/>
      <c r="E16" s="227"/>
      <c r="F16" s="227"/>
      <c r="G16" s="227"/>
      <c r="H16" s="227"/>
      <c r="I16" s="227"/>
      <c r="J16" s="227"/>
      <c r="K16" s="227"/>
      <c r="L16" s="227"/>
      <c r="M16" s="227"/>
      <c r="N16" s="227"/>
      <c r="O16" s="227"/>
      <c r="P16" s="227"/>
      <c r="Q16" s="245"/>
      <c r="T16" s="306"/>
      <c r="U16" s="306"/>
      <c r="V16" s="306"/>
      <c r="W16" s="494"/>
      <c r="X16" s="494"/>
      <c r="Y16" s="494"/>
      <c r="Z16" s="494"/>
      <c r="AA16" s="494"/>
      <c r="AB16" s="494"/>
      <c r="AC16" s="494"/>
      <c r="AD16" s="494"/>
      <c r="AE16" s="243"/>
      <c r="AF16" s="243"/>
      <c r="AH16" s="244"/>
      <c r="AI16" s="244"/>
      <c r="AJ16" s="244"/>
      <c r="AK16" s="244"/>
      <c r="AL16" s="244"/>
    </row>
    <row r="17" spans="1:63" ht="4" customHeight="1">
      <c r="A17" s="227"/>
      <c r="B17" s="227"/>
      <c r="C17" s="227"/>
      <c r="D17" s="227"/>
      <c r="E17" s="227"/>
      <c r="F17" s="227"/>
      <c r="G17" s="227"/>
      <c r="H17" s="227"/>
      <c r="I17" s="227"/>
      <c r="J17" s="227"/>
      <c r="K17" s="227"/>
      <c r="L17" s="227"/>
      <c r="M17" s="227"/>
      <c r="N17" s="227"/>
      <c r="O17" s="227"/>
      <c r="P17" s="227"/>
      <c r="Q17" s="245"/>
      <c r="T17" s="306"/>
      <c r="U17" s="306"/>
      <c r="V17" s="306"/>
      <c r="W17" s="240"/>
      <c r="X17" s="240"/>
      <c r="Y17" s="240"/>
      <c r="Z17" s="240"/>
      <c r="AA17" s="240"/>
      <c r="AB17" s="240"/>
      <c r="AC17" s="240"/>
      <c r="AD17" s="240"/>
      <c r="AE17" s="240"/>
      <c r="AF17" s="240"/>
      <c r="AH17" s="246"/>
      <c r="AI17" s="246"/>
      <c r="AJ17" s="246"/>
      <c r="AK17" s="246"/>
      <c r="AL17" s="246"/>
    </row>
    <row r="18" spans="1:63" ht="15" customHeight="1">
      <c r="A18" s="227"/>
      <c r="B18" s="227"/>
      <c r="C18" s="227"/>
      <c r="D18" s="227"/>
      <c r="E18" s="227"/>
      <c r="F18" s="227"/>
      <c r="G18" s="227"/>
      <c r="H18" s="227"/>
      <c r="I18" s="227"/>
      <c r="J18" s="227"/>
      <c r="K18" s="227"/>
      <c r="L18" s="227"/>
      <c r="M18" s="227"/>
      <c r="N18" s="227"/>
      <c r="O18" s="227"/>
      <c r="P18" s="227"/>
      <c r="Q18" s="242"/>
      <c r="R18" s="242"/>
      <c r="S18" s="242"/>
      <c r="T18" s="495" t="s">
        <v>232</v>
      </c>
      <c r="U18" s="496"/>
      <c r="V18" s="496"/>
      <c r="W18" s="494" t="s">
        <v>301</v>
      </c>
      <c r="X18" s="494"/>
      <c r="Y18" s="494"/>
      <c r="Z18" s="494"/>
      <c r="AA18" s="494"/>
      <c r="AB18" s="494"/>
      <c r="AC18" s="494"/>
      <c r="AD18" s="494"/>
      <c r="AE18" s="243"/>
      <c r="AF18" s="243"/>
      <c r="AI18" s="247"/>
      <c r="AJ18" s="487"/>
      <c r="AK18" s="488"/>
      <c r="AL18" s="488"/>
      <c r="AM18" s="488"/>
      <c r="AN18" s="488"/>
      <c r="AO18" s="488"/>
      <c r="AP18" s="488"/>
      <c r="AQ18" s="488"/>
      <c r="AR18" s="488"/>
      <c r="AS18" s="488"/>
      <c r="AT18" s="488"/>
      <c r="AU18" s="488"/>
      <c r="AV18" s="488"/>
      <c r="AW18" s="488"/>
      <c r="AX18" s="488"/>
      <c r="AY18" s="488"/>
      <c r="AZ18" s="488"/>
      <c r="BA18" s="488"/>
      <c r="BB18" s="488"/>
      <c r="BC18" s="488"/>
      <c r="BD18" s="488"/>
      <c r="BE18" s="488"/>
      <c r="BF18" s="488"/>
      <c r="BG18" s="488"/>
      <c r="BH18" s="488"/>
      <c r="BI18" s="488"/>
      <c r="BJ18" s="488"/>
      <c r="BK18" s="488"/>
    </row>
    <row r="19" spans="1:63" ht="15" customHeight="1">
      <c r="A19" s="227"/>
      <c r="B19" s="227"/>
      <c r="C19" s="227"/>
      <c r="D19" s="227"/>
      <c r="E19" s="227"/>
      <c r="F19" s="227"/>
      <c r="G19" s="227"/>
      <c r="H19" s="227"/>
      <c r="I19" s="227"/>
      <c r="J19" s="227"/>
      <c r="K19" s="227"/>
      <c r="L19" s="227"/>
      <c r="M19" s="227"/>
      <c r="N19" s="227"/>
      <c r="O19" s="227"/>
      <c r="P19" s="227"/>
      <c r="Q19" s="245"/>
      <c r="V19" s="248"/>
      <c r="W19" s="494"/>
      <c r="X19" s="494"/>
      <c r="Y19" s="494"/>
      <c r="Z19" s="494"/>
      <c r="AA19" s="494"/>
      <c r="AB19" s="494"/>
      <c r="AC19" s="494"/>
      <c r="AD19" s="494"/>
      <c r="AE19" s="248"/>
      <c r="AH19" s="247"/>
      <c r="AI19" s="247"/>
      <c r="AJ19" s="488"/>
      <c r="AK19" s="488"/>
      <c r="AL19" s="488"/>
      <c r="AM19" s="488"/>
      <c r="AN19" s="488"/>
      <c r="AO19" s="488"/>
      <c r="AP19" s="488"/>
      <c r="AQ19" s="488"/>
      <c r="AR19" s="488"/>
      <c r="AS19" s="488"/>
      <c r="AT19" s="488"/>
      <c r="AU19" s="488"/>
      <c r="AV19" s="488"/>
      <c r="AW19" s="488"/>
      <c r="AX19" s="488"/>
      <c r="AY19" s="488"/>
      <c r="AZ19" s="488"/>
      <c r="BA19" s="488"/>
      <c r="BB19" s="488"/>
      <c r="BC19" s="488"/>
      <c r="BD19" s="488"/>
      <c r="BE19" s="488"/>
      <c r="BF19" s="488"/>
      <c r="BG19" s="488"/>
      <c r="BH19" s="488"/>
      <c r="BI19" s="488"/>
      <c r="BJ19" s="488"/>
      <c r="BK19" s="488"/>
    </row>
    <row r="20" spans="1:63" ht="15" customHeight="1">
      <c r="A20" s="249"/>
      <c r="B20" s="249"/>
      <c r="C20" s="249"/>
      <c r="D20" s="249"/>
      <c r="E20" s="249"/>
      <c r="F20" s="249"/>
      <c r="G20" s="249"/>
      <c r="H20" s="249"/>
      <c r="I20" s="249"/>
      <c r="J20" s="249"/>
      <c r="K20" s="249"/>
      <c r="L20" s="249"/>
      <c r="M20" s="249"/>
      <c r="N20" s="249"/>
      <c r="O20" s="249"/>
      <c r="P20" s="249"/>
      <c r="Q20" s="249"/>
      <c r="R20" s="249"/>
      <c r="S20" s="249"/>
      <c r="T20" s="249"/>
      <c r="U20" s="249"/>
      <c r="V20" s="249"/>
      <c r="W20" s="249"/>
      <c r="X20" s="249"/>
      <c r="Y20" s="249"/>
      <c r="Z20" s="249"/>
      <c r="AA20" s="249"/>
      <c r="AB20" s="249"/>
      <c r="AC20" s="249"/>
      <c r="AD20" s="249"/>
      <c r="AE20" s="249"/>
      <c r="AF20" s="250"/>
      <c r="AG20" s="250"/>
      <c r="AH20" s="224"/>
      <c r="AI20" s="224"/>
    </row>
    <row r="21" spans="1:63" ht="15" customHeight="1">
      <c r="A21" s="249"/>
      <c r="B21" s="249"/>
      <c r="C21" s="489" t="s">
        <v>228</v>
      </c>
      <c r="D21" s="490"/>
      <c r="E21" s="355">
        <v>6</v>
      </c>
      <c r="F21" s="251" t="s">
        <v>0</v>
      </c>
      <c r="G21" s="355" t="s">
        <v>303</v>
      </c>
      <c r="H21" s="252" t="s">
        <v>74</v>
      </c>
      <c r="I21" s="356" t="s">
        <v>303</v>
      </c>
      <c r="J21" s="307" t="s">
        <v>233</v>
      </c>
      <c r="K21" s="356">
        <v>6</v>
      </c>
      <c r="L21" s="253" t="s">
        <v>234</v>
      </c>
      <c r="N21" s="254"/>
      <c r="O21" s="497" t="s">
        <v>304</v>
      </c>
      <c r="P21" s="498"/>
      <c r="Q21" s="226" t="s">
        <v>294</v>
      </c>
      <c r="S21" s="329"/>
      <c r="T21" s="329"/>
      <c r="U21" s="329"/>
      <c r="V21" s="256"/>
      <c r="W21" s="249"/>
      <c r="Y21" s="249"/>
      <c r="Z21" s="250"/>
      <c r="AA21" s="250"/>
      <c r="AB21" s="224"/>
      <c r="AC21" s="250"/>
      <c r="AD21" s="224"/>
      <c r="AE21" s="224"/>
      <c r="AS21" s="226"/>
      <c r="AT21" s="226"/>
      <c r="AU21" s="226"/>
      <c r="AV21" s="226"/>
    </row>
    <row r="22" spans="1:63" ht="15" customHeight="1">
      <c r="A22" s="249"/>
      <c r="B22" s="249"/>
      <c r="C22" s="491" t="s">
        <v>295</v>
      </c>
      <c r="D22" s="488"/>
      <c r="E22" s="488"/>
      <c r="F22" s="488"/>
      <c r="G22" s="488"/>
      <c r="H22" s="488"/>
      <c r="I22" s="488"/>
      <c r="J22" s="488"/>
      <c r="K22" s="488"/>
      <c r="L22" s="488"/>
      <c r="M22" s="488"/>
      <c r="N22" s="488"/>
      <c r="O22" s="488"/>
      <c r="P22" s="488"/>
      <c r="Q22" s="488"/>
      <c r="R22" s="488"/>
      <c r="S22" s="488"/>
      <c r="T22" s="488"/>
      <c r="U22" s="488"/>
      <c r="V22" s="488"/>
      <c r="W22" s="488"/>
      <c r="X22" s="488"/>
      <c r="Y22" s="488"/>
      <c r="Z22" s="488"/>
      <c r="AA22" s="488"/>
      <c r="AB22" s="488"/>
      <c r="AC22" s="488"/>
      <c r="AD22" s="488"/>
      <c r="AE22" s="224"/>
      <c r="AF22" s="224"/>
      <c r="AT22" s="226"/>
      <c r="AU22" s="226"/>
      <c r="AV22" s="226"/>
    </row>
    <row r="23" spans="1:63" ht="15" customHeight="1">
      <c r="A23" s="249"/>
      <c r="B23" s="249"/>
      <c r="C23" s="249"/>
      <c r="D23" s="252"/>
      <c r="E23" s="252"/>
      <c r="F23" s="252"/>
      <c r="G23" s="252"/>
      <c r="H23" s="252"/>
      <c r="I23" s="252"/>
      <c r="J23" s="252"/>
      <c r="K23" s="252"/>
      <c r="L23" s="252"/>
      <c r="M23" s="252"/>
      <c r="N23" s="252"/>
      <c r="O23" s="252"/>
      <c r="P23" s="252"/>
      <c r="R23" s="252"/>
      <c r="S23" s="252"/>
      <c r="T23" s="252"/>
      <c r="U23" s="252"/>
      <c r="V23" s="252"/>
      <c r="W23" s="252"/>
      <c r="X23" s="252"/>
      <c r="Y23" s="252"/>
      <c r="Z23" s="249"/>
      <c r="AA23" s="249"/>
      <c r="AB23" s="249"/>
      <c r="AC23" s="250"/>
      <c r="AD23" s="250"/>
      <c r="AE23" s="224"/>
      <c r="AF23" s="224"/>
      <c r="AT23" s="226"/>
      <c r="AU23" s="226"/>
      <c r="AV23" s="226"/>
    </row>
    <row r="24" spans="1:63" ht="15" customHeight="1">
      <c r="A24" s="249"/>
      <c r="B24" s="249"/>
      <c r="C24" s="249"/>
      <c r="D24" s="252"/>
      <c r="E24" s="252"/>
      <c r="F24" s="252"/>
      <c r="G24" s="252"/>
      <c r="H24" s="252"/>
      <c r="I24" s="252"/>
      <c r="J24" s="252"/>
      <c r="K24" s="252"/>
      <c r="L24" s="252"/>
      <c r="M24" s="252"/>
      <c r="N24" s="252"/>
      <c r="O24" s="252"/>
      <c r="P24" s="252"/>
      <c r="Q24" s="252" t="s">
        <v>235</v>
      </c>
      <c r="R24" s="252"/>
      <c r="S24" s="252"/>
      <c r="T24" s="252"/>
      <c r="U24" s="252"/>
      <c r="V24" s="252"/>
      <c r="W24" s="252"/>
      <c r="X24" s="252"/>
      <c r="Y24" s="252"/>
      <c r="Z24" s="249"/>
      <c r="AA24" s="249"/>
      <c r="AB24" s="249"/>
      <c r="AC24" s="250"/>
      <c r="AD24" s="250"/>
      <c r="AE24" s="224"/>
      <c r="AF24" s="224"/>
      <c r="AT24" s="226"/>
      <c r="AU24" s="226"/>
      <c r="AV24" s="226"/>
    </row>
    <row r="25" spans="1:63" s="227" customFormat="1" ht="15" customHeight="1">
      <c r="J25" s="257"/>
      <c r="K25" s="257"/>
      <c r="L25" s="257"/>
      <c r="M25" s="257"/>
      <c r="N25" s="257"/>
      <c r="O25" s="257"/>
      <c r="P25" s="257"/>
      <c r="Q25" s="257"/>
      <c r="R25" s="257"/>
      <c r="S25" s="258"/>
      <c r="T25" s="258"/>
      <c r="U25" s="258"/>
      <c r="V25" s="258"/>
      <c r="W25" s="258"/>
      <c r="X25" s="332"/>
      <c r="Y25" s="259"/>
      <c r="Z25" s="259"/>
      <c r="AA25" s="259"/>
      <c r="AB25" s="259"/>
      <c r="AC25" s="259"/>
      <c r="AD25" s="259"/>
      <c r="AE25" s="259"/>
      <c r="AF25" s="224"/>
      <c r="AG25" s="224"/>
      <c r="AH25" s="224"/>
      <c r="AI25" s="224"/>
      <c r="AJ25" s="224"/>
      <c r="AK25" s="224"/>
      <c r="AL25" s="224"/>
      <c r="AM25" s="224"/>
      <c r="AN25" s="224"/>
      <c r="AO25" s="224"/>
      <c r="AP25" s="224"/>
      <c r="AQ25" s="224"/>
      <c r="AR25" s="224"/>
      <c r="AS25" s="224"/>
      <c r="AT25" s="224"/>
      <c r="AU25" s="224"/>
      <c r="AV25" s="224"/>
    </row>
    <row r="26" spans="1:63" s="227" customFormat="1" ht="15" customHeight="1">
      <c r="C26" s="305" t="s">
        <v>280</v>
      </c>
      <c r="D26" s="305"/>
      <c r="E26" s="305"/>
      <c r="F26" s="305"/>
      <c r="G26" s="305"/>
      <c r="H26" s="305"/>
      <c r="I26" s="305"/>
      <c r="J26" s="305"/>
      <c r="K26" s="305"/>
      <c r="L26" s="305"/>
      <c r="M26" s="305"/>
      <c r="N26" s="305"/>
      <c r="O26" s="305"/>
      <c r="P26" s="305"/>
      <c r="Q26" s="305"/>
      <c r="R26" s="305"/>
      <c r="S26" s="305"/>
      <c r="T26" s="285"/>
      <c r="U26" s="285"/>
      <c r="V26" s="285"/>
      <c r="W26" s="285"/>
      <c r="X26" s="285"/>
      <c r="Y26" s="285"/>
      <c r="Z26" s="285"/>
      <c r="AA26" s="285"/>
      <c r="AB26" s="285"/>
      <c r="AC26" s="285"/>
      <c r="AD26" s="285"/>
      <c r="AE26" s="285"/>
      <c r="AF26" s="285"/>
      <c r="AG26" s="285"/>
      <c r="AH26" s="285"/>
      <c r="AI26" s="285"/>
      <c r="AJ26" s="285"/>
      <c r="AK26" s="285"/>
      <c r="AL26" s="224"/>
      <c r="AM26" s="224"/>
      <c r="AN26" s="224"/>
      <c r="AO26" s="224"/>
      <c r="AP26" s="224"/>
      <c r="AQ26" s="224"/>
      <c r="AR26" s="224"/>
      <c r="AS26" s="224"/>
      <c r="AT26" s="224"/>
      <c r="AU26" s="224"/>
      <c r="AV26" s="224"/>
    </row>
    <row r="27" spans="1:63" s="227" customFormat="1" ht="15" customHeight="1">
      <c r="A27" s="260"/>
      <c r="B27" s="260"/>
      <c r="C27" s="305"/>
      <c r="D27" s="305" t="s">
        <v>245</v>
      </c>
      <c r="E27" s="305"/>
      <c r="F27" s="305"/>
      <c r="G27" s="305"/>
      <c r="H27" s="305"/>
      <c r="I27" s="305"/>
      <c r="J27" s="305"/>
      <c r="K27" s="305"/>
      <c r="L27" s="305"/>
      <c r="M27" s="305"/>
      <c r="N27" s="305"/>
      <c r="O27" s="305"/>
      <c r="P27" s="305"/>
      <c r="Q27" s="305"/>
      <c r="R27" s="305"/>
      <c r="S27" s="305"/>
      <c r="T27" s="285"/>
      <c r="U27" s="285"/>
      <c r="V27" s="285"/>
      <c r="W27" s="285"/>
      <c r="X27" s="285"/>
      <c r="Y27" s="285"/>
      <c r="Z27" s="285"/>
      <c r="AA27" s="285"/>
      <c r="AB27" s="285"/>
      <c r="AC27" s="285"/>
      <c r="AD27" s="285"/>
      <c r="AE27" s="285"/>
      <c r="AF27" s="285"/>
      <c r="AG27" s="285"/>
      <c r="AH27" s="285"/>
      <c r="AI27" s="285"/>
      <c r="AJ27" s="285"/>
      <c r="AK27" s="285"/>
      <c r="AL27" s="224"/>
      <c r="AM27" s="224"/>
      <c r="AN27" s="224"/>
      <c r="AO27" s="224"/>
      <c r="AP27" s="224"/>
      <c r="AQ27" s="224"/>
      <c r="AR27" s="224"/>
      <c r="AS27" s="224"/>
      <c r="AT27" s="224"/>
      <c r="AU27" s="224"/>
      <c r="AV27" s="224"/>
    </row>
    <row r="28" spans="1:63" s="227" customFormat="1" ht="15" customHeight="1">
      <c r="C28" s="285"/>
      <c r="D28" s="285"/>
      <c r="E28" s="285"/>
      <c r="F28" s="285"/>
      <c r="G28" s="285"/>
      <c r="H28" s="285"/>
      <c r="I28" s="285"/>
      <c r="J28" s="285"/>
      <c r="K28" s="285"/>
      <c r="L28" s="285"/>
      <c r="M28" s="285"/>
      <c r="N28" s="285"/>
      <c r="O28" s="285"/>
      <c r="P28" s="285"/>
      <c r="Q28" s="285"/>
      <c r="R28" s="285"/>
      <c r="S28" s="285"/>
      <c r="T28" s="285"/>
      <c r="U28" s="285"/>
      <c r="V28" s="285"/>
      <c r="W28" s="285"/>
      <c r="X28" s="285"/>
      <c r="Y28" s="285"/>
      <c r="Z28" s="285"/>
      <c r="AA28" s="285"/>
      <c r="AB28" s="285"/>
      <c r="AC28" s="285"/>
      <c r="AD28" s="285"/>
      <c r="AE28" s="285"/>
      <c r="AF28" s="285"/>
      <c r="AG28" s="285"/>
      <c r="AH28" s="285"/>
      <c r="AI28" s="285"/>
      <c r="AJ28" s="285"/>
      <c r="AK28" s="285"/>
      <c r="AL28" s="224"/>
      <c r="AM28" s="224"/>
      <c r="AN28" s="224"/>
      <c r="AO28" s="224"/>
      <c r="AP28" s="224"/>
      <c r="AQ28" s="224"/>
      <c r="AR28" s="224"/>
      <c r="AS28" s="224"/>
      <c r="AT28" s="224"/>
      <c r="AU28" s="224"/>
    </row>
    <row r="29" spans="1:63" s="227" customFormat="1" ht="15" customHeight="1">
      <c r="C29" s="285"/>
      <c r="D29" s="285"/>
      <c r="E29" s="285"/>
      <c r="F29" s="285"/>
      <c r="G29" s="285"/>
      <c r="H29" s="285"/>
      <c r="I29" s="285"/>
      <c r="J29" s="285"/>
      <c r="K29" s="285"/>
      <c r="L29" s="285"/>
      <c r="M29" s="285"/>
      <c r="N29" s="285"/>
      <c r="O29" s="285"/>
      <c r="P29" s="285"/>
      <c r="Q29" s="285"/>
      <c r="R29" s="285"/>
      <c r="S29" s="285"/>
      <c r="T29" s="285"/>
      <c r="U29" s="285"/>
      <c r="V29" s="285"/>
      <c r="W29" s="285"/>
      <c r="X29" s="285"/>
      <c r="Y29" s="285"/>
      <c r="Z29" s="285"/>
      <c r="AA29" s="285"/>
      <c r="AB29" s="285"/>
      <c r="AC29" s="285"/>
      <c r="AD29" s="285"/>
      <c r="AE29" s="285"/>
      <c r="AF29" s="285"/>
      <c r="AG29" s="285"/>
      <c r="AH29" s="285"/>
      <c r="AI29" s="285"/>
      <c r="AJ29" s="285"/>
      <c r="AK29" s="285"/>
      <c r="AL29" s="224"/>
      <c r="AM29" s="224"/>
      <c r="AN29" s="224"/>
      <c r="AO29" s="224"/>
      <c r="AP29" s="224"/>
      <c r="AQ29" s="224"/>
      <c r="AR29" s="224"/>
      <c r="AS29" s="224"/>
      <c r="AT29" s="224"/>
      <c r="AU29" s="224"/>
    </row>
    <row r="30" spans="1:63" s="305" customFormat="1" ht="15" customHeight="1">
      <c r="C30" s="305" t="s">
        <v>281</v>
      </c>
      <c r="H30" s="285"/>
      <c r="I30" s="285"/>
      <c r="J30" s="285"/>
      <c r="K30" s="285"/>
      <c r="L30" s="285"/>
      <c r="M30" s="285"/>
      <c r="N30" s="285"/>
      <c r="O30" s="285"/>
      <c r="P30" s="285"/>
      <c r="Q30" s="285"/>
      <c r="R30" s="285"/>
      <c r="S30" s="285"/>
      <c r="T30" s="285"/>
      <c r="U30" s="285"/>
      <c r="V30" s="285"/>
      <c r="W30" s="285"/>
      <c r="X30" s="285"/>
      <c r="Y30" s="285"/>
      <c r="Z30" s="285"/>
      <c r="AA30" s="285"/>
      <c r="AB30" s="285"/>
      <c r="AC30" s="285"/>
      <c r="AD30" s="285"/>
      <c r="AE30" s="285"/>
      <c r="AF30" s="285"/>
      <c r="AG30" s="285"/>
      <c r="AH30" s="285"/>
      <c r="AI30" s="285"/>
      <c r="AJ30" s="285"/>
      <c r="AK30" s="285"/>
      <c r="AL30" s="231"/>
      <c r="AM30" s="231"/>
      <c r="AN30" s="231"/>
      <c r="AO30" s="231"/>
      <c r="AP30" s="231"/>
      <c r="AQ30" s="231"/>
      <c r="AR30" s="231"/>
      <c r="AS30" s="231"/>
      <c r="AT30" s="231"/>
      <c r="AU30" s="231"/>
    </row>
    <row r="31" spans="1:63" s="305" customFormat="1" ht="15" customHeight="1">
      <c r="C31" s="243"/>
      <c r="D31" s="477" t="s">
        <v>305</v>
      </c>
      <c r="E31" s="478"/>
      <c r="F31" s="478"/>
      <c r="G31" s="478"/>
      <c r="H31" s="478"/>
      <c r="I31" s="478"/>
      <c r="J31" s="478"/>
      <c r="K31" s="478"/>
      <c r="L31" s="478"/>
      <c r="M31" s="478"/>
      <c r="N31" s="478"/>
      <c r="O31" s="478"/>
      <c r="P31" s="478"/>
      <c r="Q31" s="478"/>
      <c r="R31" s="478"/>
      <c r="S31" s="478"/>
      <c r="T31" s="478"/>
      <c r="U31" s="478"/>
      <c r="V31" s="478"/>
      <c r="W31" s="478"/>
      <c r="X31" s="478"/>
      <c r="Y31" s="478"/>
      <c r="Z31" s="478"/>
      <c r="AA31" s="478"/>
      <c r="AB31" s="478"/>
      <c r="AC31" s="286"/>
      <c r="AD31" s="286"/>
      <c r="AE31" s="286"/>
      <c r="AF31" s="286"/>
      <c r="AG31" s="286"/>
      <c r="AH31" s="286"/>
      <c r="AI31" s="286"/>
      <c r="AJ31" s="286"/>
      <c r="AK31" s="286"/>
      <c r="AL31" s="231"/>
      <c r="AM31" s="231"/>
      <c r="AN31" s="231"/>
      <c r="AO31" s="231"/>
      <c r="AP31" s="231"/>
      <c r="AQ31" s="231"/>
      <c r="AR31" s="231"/>
      <c r="AS31" s="231"/>
      <c r="AT31" s="231"/>
      <c r="AU31" s="231"/>
    </row>
    <row r="32" spans="1:63" s="305" customFormat="1" ht="15" customHeight="1">
      <c r="C32" s="243"/>
      <c r="D32" s="478"/>
      <c r="E32" s="478"/>
      <c r="F32" s="478"/>
      <c r="G32" s="478"/>
      <c r="H32" s="478"/>
      <c r="I32" s="478"/>
      <c r="J32" s="478"/>
      <c r="K32" s="478"/>
      <c r="L32" s="478"/>
      <c r="M32" s="478"/>
      <c r="N32" s="478"/>
      <c r="O32" s="478"/>
      <c r="P32" s="478"/>
      <c r="Q32" s="478"/>
      <c r="R32" s="478"/>
      <c r="S32" s="478"/>
      <c r="T32" s="478"/>
      <c r="U32" s="478"/>
      <c r="V32" s="478"/>
      <c r="W32" s="478"/>
      <c r="X32" s="478"/>
      <c r="Y32" s="478"/>
      <c r="Z32" s="478"/>
      <c r="AA32" s="478"/>
      <c r="AB32" s="478"/>
      <c r="AC32" s="286"/>
      <c r="AD32" s="286"/>
      <c r="AE32" s="286"/>
      <c r="AF32" s="286"/>
      <c r="AG32" s="286"/>
      <c r="AH32" s="286"/>
      <c r="AI32" s="286"/>
      <c r="AJ32" s="286"/>
      <c r="AK32" s="286"/>
      <c r="AL32" s="231"/>
      <c r="AM32" s="264"/>
      <c r="AN32" s="231"/>
      <c r="AO32" s="231"/>
      <c r="AP32" s="231"/>
      <c r="AQ32" s="231"/>
      <c r="AR32" s="231"/>
      <c r="AS32" s="231"/>
      <c r="AT32" s="231"/>
      <c r="AU32" s="231"/>
    </row>
    <row r="33" spans="3:48" s="305" customFormat="1" ht="15" customHeight="1">
      <c r="C33" s="243"/>
      <c r="D33" s="478"/>
      <c r="E33" s="478"/>
      <c r="F33" s="478"/>
      <c r="G33" s="478"/>
      <c r="H33" s="478"/>
      <c r="I33" s="478"/>
      <c r="J33" s="478"/>
      <c r="K33" s="478"/>
      <c r="L33" s="478"/>
      <c r="M33" s="478"/>
      <c r="N33" s="478"/>
      <c r="O33" s="478"/>
      <c r="P33" s="478"/>
      <c r="Q33" s="478"/>
      <c r="R33" s="478"/>
      <c r="S33" s="478"/>
      <c r="T33" s="478"/>
      <c r="U33" s="478"/>
      <c r="V33" s="478"/>
      <c r="W33" s="478"/>
      <c r="X33" s="478"/>
      <c r="Y33" s="478"/>
      <c r="Z33" s="478"/>
      <c r="AA33" s="478"/>
      <c r="AB33" s="478"/>
      <c r="AC33" s="286"/>
      <c r="AD33" s="286"/>
      <c r="AE33" s="286"/>
      <c r="AF33" s="286"/>
      <c r="AG33" s="286"/>
      <c r="AH33" s="286"/>
      <c r="AI33" s="286"/>
      <c r="AJ33" s="286"/>
      <c r="AK33" s="286"/>
      <c r="AL33" s="231"/>
      <c r="AM33" s="231"/>
      <c r="AN33" s="231"/>
      <c r="AO33" s="231"/>
      <c r="AP33" s="231"/>
      <c r="AQ33" s="231"/>
      <c r="AR33" s="231"/>
      <c r="AS33" s="231"/>
      <c r="AT33" s="231"/>
      <c r="AU33" s="231"/>
    </row>
    <row r="34" spans="3:48" s="305" customFormat="1" ht="15" customHeight="1">
      <c r="C34" s="243"/>
      <c r="D34" s="478"/>
      <c r="E34" s="478"/>
      <c r="F34" s="478"/>
      <c r="G34" s="478"/>
      <c r="H34" s="478"/>
      <c r="I34" s="478"/>
      <c r="J34" s="478"/>
      <c r="K34" s="478"/>
      <c r="L34" s="478"/>
      <c r="M34" s="478"/>
      <c r="N34" s="478"/>
      <c r="O34" s="478"/>
      <c r="P34" s="478"/>
      <c r="Q34" s="478"/>
      <c r="R34" s="478"/>
      <c r="S34" s="478"/>
      <c r="T34" s="478"/>
      <c r="U34" s="478"/>
      <c r="V34" s="478"/>
      <c r="W34" s="478"/>
      <c r="X34" s="478"/>
      <c r="Y34" s="478"/>
      <c r="Z34" s="478"/>
      <c r="AA34" s="478"/>
      <c r="AB34" s="478"/>
      <c r="AC34" s="286"/>
      <c r="AD34" s="286"/>
      <c r="AE34" s="286"/>
      <c r="AF34" s="286"/>
      <c r="AG34" s="286"/>
      <c r="AH34" s="286"/>
      <c r="AI34" s="286"/>
      <c r="AJ34" s="286"/>
      <c r="AK34" s="286"/>
      <c r="AL34" s="231"/>
      <c r="AM34" s="231"/>
      <c r="AN34" s="231"/>
      <c r="AO34" s="231"/>
      <c r="AP34" s="231"/>
      <c r="AQ34" s="231"/>
      <c r="AR34" s="231"/>
      <c r="AS34" s="231"/>
      <c r="AT34" s="231"/>
      <c r="AU34" s="231"/>
    </row>
    <row r="35" spans="3:48" s="305" customFormat="1" ht="15" customHeight="1">
      <c r="C35" s="285"/>
      <c r="D35" s="285"/>
      <c r="E35" s="285"/>
      <c r="F35" s="285"/>
      <c r="G35" s="285"/>
      <c r="H35" s="285"/>
      <c r="I35" s="285"/>
      <c r="J35" s="285"/>
      <c r="K35" s="285"/>
      <c r="L35" s="285"/>
      <c r="M35" s="285"/>
      <c r="N35" s="285"/>
      <c r="O35" s="285"/>
      <c r="P35" s="285"/>
      <c r="Q35" s="285"/>
      <c r="R35" s="285"/>
      <c r="S35" s="285"/>
      <c r="T35" s="285"/>
      <c r="U35" s="285"/>
      <c r="V35" s="285"/>
      <c r="W35" s="285"/>
      <c r="X35" s="285"/>
      <c r="Y35" s="285"/>
      <c r="Z35" s="285"/>
      <c r="AA35" s="285"/>
      <c r="AB35" s="285"/>
      <c r="AC35" s="285"/>
      <c r="AD35" s="285"/>
      <c r="AE35" s="285"/>
      <c r="AF35" s="285"/>
      <c r="AG35" s="285"/>
      <c r="AH35" s="285"/>
      <c r="AI35" s="285"/>
      <c r="AJ35" s="285"/>
      <c r="AK35" s="285"/>
      <c r="AL35" s="231"/>
      <c r="AM35" s="231"/>
      <c r="AN35" s="231"/>
      <c r="AO35" s="231"/>
      <c r="AP35" s="231"/>
      <c r="AQ35" s="231"/>
      <c r="AR35" s="231"/>
      <c r="AS35" s="231"/>
      <c r="AT35" s="231"/>
      <c r="AU35" s="231"/>
    </row>
    <row r="36" spans="3:48" s="305" customFormat="1" ht="15" customHeight="1">
      <c r="C36" s="305" t="s">
        <v>282</v>
      </c>
      <c r="R36" s="285"/>
      <c r="S36" s="285"/>
      <c r="T36" s="285"/>
      <c r="U36" s="285"/>
      <c r="V36" s="285"/>
      <c r="W36" s="285"/>
      <c r="X36" s="285"/>
      <c r="Y36" s="285"/>
      <c r="Z36" s="285"/>
      <c r="AA36" s="285"/>
      <c r="AB36" s="285"/>
      <c r="AC36" s="285"/>
      <c r="AD36" s="285"/>
      <c r="AE36" s="285"/>
      <c r="AF36" s="285"/>
      <c r="AG36" s="285"/>
      <c r="AH36" s="285"/>
      <c r="AI36" s="285"/>
      <c r="AJ36" s="285"/>
      <c r="AK36" s="285"/>
      <c r="AL36" s="231"/>
      <c r="AM36" s="231"/>
      <c r="AN36" s="231"/>
      <c r="AO36" s="231"/>
      <c r="AP36" s="231"/>
      <c r="AQ36" s="231"/>
      <c r="AR36" s="231"/>
      <c r="AS36" s="231"/>
      <c r="AT36" s="231"/>
      <c r="AU36" s="231"/>
    </row>
    <row r="37" spans="3:48" s="305" customFormat="1" ht="15" customHeight="1">
      <c r="C37" s="243"/>
      <c r="D37" s="477" t="s">
        <v>306</v>
      </c>
      <c r="E37" s="478"/>
      <c r="F37" s="478"/>
      <c r="G37" s="478"/>
      <c r="H37" s="478"/>
      <c r="I37" s="478"/>
      <c r="J37" s="478"/>
      <c r="K37" s="478"/>
      <c r="L37" s="478"/>
      <c r="M37" s="478"/>
      <c r="N37" s="478"/>
      <c r="O37" s="478"/>
      <c r="P37" s="478"/>
      <c r="Q37" s="478"/>
      <c r="R37" s="478"/>
      <c r="S37" s="478"/>
      <c r="T37" s="478"/>
      <c r="U37" s="478"/>
      <c r="V37" s="478"/>
      <c r="W37" s="478"/>
      <c r="X37" s="478"/>
      <c r="Y37" s="478"/>
      <c r="Z37" s="478"/>
      <c r="AA37" s="478"/>
      <c r="AB37" s="478"/>
      <c r="AC37" s="286"/>
      <c r="AD37" s="286"/>
      <c r="AE37" s="286"/>
      <c r="AF37" s="286"/>
      <c r="AG37" s="286"/>
      <c r="AH37" s="286"/>
      <c r="AI37" s="286"/>
      <c r="AJ37" s="286"/>
      <c r="AK37" s="286"/>
      <c r="AL37" s="231"/>
      <c r="AM37" s="231"/>
      <c r="AN37" s="231"/>
      <c r="AO37" s="231"/>
      <c r="AP37" s="231"/>
      <c r="AQ37" s="231"/>
      <c r="AR37" s="231"/>
      <c r="AS37" s="231"/>
      <c r="AT37" s="231"/>
      <c r="AU37" s="231"/>
    </row>
    <row r="38" spans="3:48" s="305" customFormat="1" ht="15" customHeight="1">
      <c r="C38" s="243"/>
      <c r="D38" s="478"/>
      <c r="E38" s="478"/>
      <c r="F38" s="478"/>
      <c r="G38" s="478"/>
      <c r="H38" s="478"/>
      <c r="I38" s="478"/>
      <c r="J38" s="478"/>
      <c r="K38" s="478"/>
      <c r="L38" s="478"/>
      <c r="M38" s="478"/>
      <c r="N38" s="478"/>
      <c r="O38" s="478"/>
      <c r="P38" s="478"/>
      <c r="Q38" s="478"/>
      <c r="R38" s="478"/>
      <c r="S38" s="478"/>
      <c r="T38" s="478"/>
      <c r="U38" s="478"/>
      <c r="V38" s="478"/>
      <c r="W38" s="478"/>
      <c r="X38" s="478"/>
      <c r="Y38" s="478"/>
      <c r="Z38" s="478"/>
      <c r="AA38" s="478"/>
      <c r="AB38" s="478"/>
      <c r="AC38" s="286"/>
      <c r="AD38" s="286"/>
      <c r="AE38" s="286"/>
      <c r="AF38" s="286"/>
      <c r="AG38" s="286"/>
      <c r="AH38" s="286"/>
      <c r="AI38" s="286"/>
      <c r="AJ38" s="286"/>
      <c r="AK38" s="286"/>
      <c r="AL38" s="270"/>
      <c r="AM38" s="231"/>
      <c r="AN38" s="231"/>
      <c r="AO38" s="231"/>
      <c r="AP38" s="231"/>
      <c r="AQ38" s="231"/>
      <c r="AR38" s="231"/>
      <c r="AS38" s="231"/>
      <c r="AT38" s="231"/>
      <c r="AU38" s="231"/>
    </row>
    <row r="39" spans="3:48" s="227" customFormat="1" ht="15" customHeight="1">
      <c r="C39" s="243"/>
      <c r="D39" s="478"/>
      <c r="E39" s="478"/>
      <c r="F39" s="478"/>
      <c r="G39" s="478"/>
      <c r="H39" s="478"/>
      <c r="I39" s="478"/>
      <c r="J39" s="478"/>
      <c r="K39" s="478"/>
      <c r="L39" s="478"/>
      <c r="M39" s="478"/>
      <c r="N39" s="478"/>
      <c r="O39" s="478"/>
      <c r="P39" s="478"/>
      <c r="Q39" s="478"/>
      <c r="R39" s="478"/>
      <c r="S39" s="478"/>
      <c r="T39" s="478"/>
      <c r="U39" s="478"/>
      <c r="V39" s="478"/>
      <c r="W39" s="478"/>
      <c r="X39" s="478"/>
      <c r="Y39" s="478"/>
      <c r="Z39" s="478"/>
      <c r="AA39" s="478"/>
      <c r="AB39" s="478"/>
      <c r="AC39" s="286"/>
      <c r="AD39" s="286"/>
      <c r="AE39" s="286"/>
      <c r="AF39" s="286"/>
      <c r="AG39" s="286"/>
      <c r="AH39" s="286"/>
      <c r="AI39" s="286"/>
      <c r="AJ39" s="286"/>
      <c r="AK39" s="286"/>
      <c r="AL39" s="272"/>
      <c r="AM39" s="224"/>
      <c r="AN39" s="224"/>
      <c r="AO39" s="224"/>
      <c r="AP39" s="224"/>
      <c r="AQ39" s="224"/>
      <c r="AR39" s="224"/>
      <c r="AS39" s="224"/>
      <c r="AT39" s="224"/>
      <c r="AU39" s="224"/>
    </row>
    <row r="40" spans="3:48" s="227" customFormat="1" ht="15" customHeight="1">
      <c r="C40" s="243"/>
      <c r="D40" s="478"/>
      <c r="E40" s="478"/>
      <c r="F40" s="478"/>
      <c r="G40" s="478"/>
      <c r="H40" s="478"/>
      <c r="I40" s="478"/>
      <c r="J40" s="478"/>
      <c r="K40" s="478"/>
      <c r="L40" s="478"/>
      <c r="M40" s="478"/>
      <c r="N40" s="478"/>
      <c r="O40" s="478"/>
      <c r="P40" s="478"/>
      <c r="Q40" s="478"/>
      <c r="R40" s="478"/>
      <c r="S40" s="478"/>
      <c r="T40" s="478"/>
      <c r="U40" s="478"/>
      <c r="V40" s="478"/>
      <c r="W40" s="478"/>
      <c r="X40" s="478"/>
      <c r="Y40" s="478"/>
      <c r="Z40" s="478"/>
      <c r="AA40" s="478"/>
      <c r="AB40" s="478"/>
      <c r="AC40" s="286"/>
      <c r="AD40" s="286"/>
      <c r="AE40" s="286"/>
      <c r="AF40" s="286"/>
      <c r="AG40" s="286"/>
      <c r="AH40" s="286"/>
      <c r="AI40" s="286"/>
      <c r="AJ40" s="286"/>
      <c r="AK40" s="286"/>
      <c r="AL40" s="274"/>
      <c r="AM40" s="224"/>
      <c r="AN40" s="224"/>
      <c r="AO40" s="224"/>
      <c r="AP40" s="224"/>
      <c r="AQ40" s="224"/>
      <c r="AR40" s="224"/>
      <c r="AS40" s="224"/>
      <c r="AT40" s="224"/>
      <c r="AU40" s="224"/>
    </row>
    <row r="41" spans="3:48" s="227" customFormat="1" ht="15" customHeight="1">
      <c r="C41" s="285"/>
      <c r="D41" s="285"/>
      <c r="E41" s="285"/>
      <c r="F41" s="285"/>
      <c r="G41" s="285"/>
      <c r="H41" s="285"/>
      <c r="I41" s="285"/>
      <c r="J41" s="285"/>
      <c r="K41" s="285"/>
      <c r="L41" s="285"/>
      <c r="M41" s="285"/>
      <c r="N41" s="285"/>
      <c r="O41" s="285"/>
      <c r="P41" s="285"/>
      <c r="Q41" s="285"/>
      <c r="R41" s="285"/>
      <c r="S41" s="285"/>
      <c r="T41" s="285"/>
      <c r="U41" s="285"/>
      <c r="V41" s="285"/>
      <c r="W41" s="285"/>
      <c r="X41" s="285"/>
      <c r="Y41" s="285"/>
      <c r="Z41" s="285"/>
      <c r="AA41" s="285"/>
      <c r="AB41" s="285"/>
      <c r="AC41" s="285"/>
      <c r="AD41" s="285"/>
      <c r="AE41" s="285"/>
      <c r="AF41" s="285"/>
      <c r="AG41" s="285"/>
      <c r="AH41" s="285"/>
      <c r="AI41" s="285"/>
      <c r="AJ41" s="285"/>
      <c r="AK41" s="285"/>
      <c r="AL41" s="273"/>
      <c r="AM41" s="224"/>
      <c r="AN41" s="224"/>
      <c r="AO41" s="224"/>
      <c r="AP41" s="224"/>
      <c r="AQ41" s="224"/>
      <c r="AR41" s="224"/>
      <c r="AS41" s="224"/>
      <c r="AT41" s="224"/>
      <c r="AU41" s="224"/>
    </row>
    <row r="42" spans="3:48" s="227" customFormat="1" ht="15" customHeight="1">
      <c r="C42" s="305" t="s">
        <v>246</v>
      </c>
      <c r="D42" s="305"/>
      <c r="E42" s="305"/>
      <c r="F42" s="305"/>
      <c r="G42" s="305"/>
      <c r="H42" s="285"/>
      <c r="I42" s="285"/>
      <c r="J42" s="285"/>
      <c r="K42" s="285"/>
      <c r="L42" s="285"/>
      <c r="M42" s="285"/>
      <c r="N42" s="285"/>
      <c r="O42" s="285"/>
      <c r="P42" s="285"/>
      <c r="Q42" s="285"/>
      <c r="R42" s="285"/>
      <c r="S42" s="285"/>
      <c r="T42" s="285"/>
      <c r="U42" s="285"/>
      <c r="V42" s="285"/>
      <c r="W42" s="285"/>
      <c r="X42" s="285"/>
      <c r="Y42" s="285"/>
      <c r="Z42" s="285"/>
      <c r="AA42" s="285"/>
      <c r="AB42" s="285"/>
      <c r="AC42" s="287"/>
      <c r="AD42" s="287"/>
      <c r="AE42" s="287"/>
      <c r="AF42" s="287"/>
      <c r="AG42" s="287"/>
      <c r="AH42" s="287"/>
      <c r="AI42" s="287"/>
      <c r="AJ42" s="287"/>
      <c r="AK42" s="285"/>
      <c r="AL42" s="273"/>
      <c r="AM42" s="224"/>
      <c r="AN42" s="224"/>
      <c r="AO42" s="224"/>
      <c r="AP42" s="224"/>
      <c r="AQ42" s="224"/>
      <c r="AR42" s="224"/>
      <c r="AS42" s="224"/>
      <c r="AT42" s="224"/>
      <c r="AU42" s="224"/>
    </row>
    <row r="43" spans="3:48" s="227" customFormat="1" ht="15" customHeight="1">
      <c r="C43" s="305" t="s">
        <v>291</v>
      </c>
      <c r="D43" s="320"/>
      <c r="E43" s="320"/>
      <c r="F43" s="320"/>
      <c r="G43" s="320"/>
      <c r="H43" s="320"/>
      <c r="J43" s="320"/>
      <c r="K43" s="320"/>
      <c r="M43" s="320"/>
      <c r="N43" s="320"/>
      <c r="O43" s="320"/>
      <c r="P43" s="305"/>
      <c r="Q43" s="320"/>
      <c r="R43" s="320"/>
      <c r="S43" s="320"/>
      <c r="T43" s="320"/>
      <c r="U43" s="320"/>
      <c r="V43" s="320"/>
      <c r="W43" s="320"/>
      <c r="X43" s="320"/>
      <c r="Z43" s="320"/>
      <c r="AA43" s="320"/>
      <c r="AB43" s="320"/>
      <c r="AC43" s="288"/>
      <c r="AD43" s="288"/>
      <c r="AE43" s="288"/>
      <c r="AF43" s="288"/>
      <c r="AG43" s="288"/>
      <c r="AH43" s="288"/>
      <c r="AI43" s="288"/>
      <c r="AJ43" s="288"/>
      <c r="AK43" s="243"/>
      <c r="AL43" s="273"/>
      <c r="AM43" s="224"/>
      <c r="AN43" s="224"/>
      <c r="AO43" s="224"/>
      <c r="AP43" s="224"/>
      <c r="AQ43" s="224"/>
      <c r="AR43" s="224"/>
      <c r="AS43" s="224"/>
      <c r="AT43" s="224"/>
      <c r="AU43" s="224"/>
    </row>
    <row r="44" spans="3:48" s="227" customFormat="1" ht="15" customHeight="1">
      <c r="C44" s="305" t="s">
        <v>292</v>
      </c>
      <c r="D44" s="320"/>
      <c r="E44" s="320"/>
      <c r="F44" s="320"/>
      <c r="G44" s="320"/>
      <c r="H44" s="320"/>
      <c r="J44" s="320"/>
      <c r="K44" s="320"/>
      <c r="M44" s="320"/>
      <c r="N44" s="320"/>
      <c r="O44" s="320"/>
      <c r="P44" s="305"/>
      <c r="Q44" s="320"/>
      <c r="R44" s="320"/>
      <c r="S44" s="320"/>
      <c r="T44" s="320"/>
      <c r="U44" s="320"/>
      <c r="V44" s="320"/>
      <c r="W44" s="320"/>
      <c r="X44" s="320"/>
      <c r="Z44" s="320"/>
      <c r="AA44" s="320"/>
      <c r="AB44" s="320"/>
      <c r="AC44" s="288"/>
      <c r="AD44" s="288"/>
      <c r="AE44" s="288"/>
      <c r="AF44" s="288"/>
      <c r="AG44" s="288"/>
      <c r="AH44" s="288"/>
      <c r="AI44" s="289"/>
      <c r="AJ44" s="287"/>
      <c r="AK44" s="285"/>
      <c r="AL44" s="273"/>
      <c r="AM44" s="224"/>
      <c r="AN44" s="224"/>
      <c r="AO44" s="224"/>
      <c r="AP44" s="224"/>
      <c r="AQ44" s="224"/>
      <c r="AR44" s="224"/>
      <c r="AS44" s="224"/>
      <c r="AT44" s="224"/>
      <c r="AU44" s="224"/>
    </row>
    <row r="45" spans="3:48" s="227" customFormat="1" ht="15" customHeight="1">
      <c r="C45" s="305" t="s">
        <v>247</v>
      </c>
      <c r="D45" s="320"/>
      <c r="E45" s="320"/>
      <c r="F45" s="320"/>
      <c r="G45" s="320"/>
      <c r="H45" s="320"/>
      <c r="J45" s="320"/>
      <c r="K45" s="320"/>
      <c r="M45" s="320"/>
      <c r="N45" s="320"/>
      <c r="O45" s="320"/>
      <c r="P45" s="305"/>
      <c r="Q45" s="320"/>
      <c r="R45" s="320"/>
      <c r="S45" s="320"/>
      <c r="T45" s="320"/>
      <c r="U45" s="320"/>
      <c r="V45" s="320"/>
      <c r="W45" s="320"/>
      <c r="X45" s="320"/>
      <c r="Y45" s="320"/>
      <c r="Z45" s="320"/>
      <c r="AA45" s="320"/>
      <c r="AB45" s="320"/>
      <c r="AC45" s="288"/>
      <c r="AD45" s="288"/>
      <c r="AE45" s="288"/>
      <c r="AF45" s="288"/>
      <c r="AG45" s="288"/>
      <c r="AH45" s="288"/>
      <c r="AI45" s="289"/>
      <c r="AJ45" s="287"/>
      <c r="AK45" s="285"/>
      <c r="AL45" s="273"/>
      <c r="AM45" s="224"/>
      <c r="AN45" s="224"/>
      <c r="AO45" s="224"/>
      <c r="AP45" s="224"/>
      <c r="AQ45" s="224"/>
      <c r="AR45" s="224"/>
      <c r="AS45" s="224"/>
      <c r="AT45" s="224"/>
    </row>
    <row r="46" spans="3:48" s="227" customFormat="1" ht="15" customHeight="1">
      <c r="C46" s="305" t="s">
        <v>248</v>
      </c>
      <c r="D46" s="320"/>
      <c r="E46" s="320"/>
      <c r="F46" s="320"/>
      <c r="G46" s="320"/>
      <c r="H46" s="320"/>
      <c r="J46" s="320"/>
      <c r="K46" s="320"/>
      <c r="M46" s="320"/>
      <c r="N46" s="320"/>
      <c r="O46" s="320"/>
      <c r="P46" s="305"/>
      <c r="Q46" s="320"/>
      <c r="R46" s="320"/>
      <c r="S46" s="320"/>
      <c r="T46" s="320"/>
      <c r="U46" s="320"/>
      <c r="V46" s="320"/>
      <c r="W46" s="320"/>
      <c r="X46" s="320"/>
      <c r="Y46" s="320"/>
      <c r="Z46" s="320"/>
      <c r="AA46" s="320"/>
      <c r="AB46" s="320"/>
      <c r="AC46" s="288"/>
      <c r="AD46" s="288"/>
      <c r="AE46" s="288"/>
      <c r="AF46" s="288"/>
      <c r="AG46" s="288"/>
      <c r="AH46" s="288"/>
      <c r="AI46" s="289"/>
      <c r="AJ46" s="287"/>
      <c r="AK46" s="285"/>
      <c r="AL46" s="273"/>
      <c r="AM46" s="224"/>
      <c r="AN46" s="224"/>
      <c r="AO46" s="224"/>
      <c r="AP46" s="224"/>
      <c r="AQ46" s="224"/>
      <c r="AR46" s="224"/>
      <c r="AS46" s="224"/>
      <c r="AT46" s="224"/>
    </row>
    <row r="47" spans="3:48" s="227" customFormat="1" ht="15" customHeight="1">
      <c r="C47" s="305" t="s">
        <v>340</v>
      </c>
      <c r="D47" s="321"/>
      <c r="E47" s="321"/>
      <c r="F47" s="321"/>
      <c r="G47" s="321"/>
      <c r="H47" s="321"/>
      <c r="I47" s="321"/>
      <c r="P47" s="322"/>
      <c r="Q47" s="323"/>
      <c r="R47" s="323"/>
      <c r="S47" s="324"/>
      <c r="T47" s="324"/>
      <c r="U47" s="324"/>
      <c r="V47" s="325"/>
      <c r="W47" s="326"/>
      <c r="X47" s="145"/>
      <c r="Y47" s="278"/>
      <c r="Z47" s="278"/>
      <c r="AA47" s="278"/>
      <c r="AB47" s="278"/>
      <c r="AC47" s="290"/>
      <c r="AD47" s="290"/>
      <c r="AE47" s="290"/>
      <c r="AF47" s="290"/>
      <c r="AG47" s="290"/>
      <c r="AH47" s="290"/>
      <c r="AI47" s="290"/>
      <c r="AJ47" s="290"/>
      <c r="AK47" s="224"/>
      <c r="AL47" s="224"/>
      <c r="AM47" s="224"/>
      <c r="AN47" s="224"/>
      <c r="AO47" s="224"/>
      <c r="AP47" s="224"/>
    </row>
    <row r="48" spans="3:48" s="227" customFormat="1" ht="15" customHeight="1">
      <c r="AF48" s="224"/>
      <c r="AG48" s="224"/>
      <c r="AH48" s="224"/>
      <c r="AI48" s="224"/>
      <c r="AJ48" s="224"/>
      <c r="AK48" s="224"/>
      <c r="AL48" s="224"/>
      <c r="AM48" s="224"/>
      <c r="AN48" s="224"/>
      <c r="AO48" s="224"/>
      <c r="AP48" s="224"/>
      <c r="AQ48" s="224"/>
      <c r="AR48" s="224"/>
      <c r="AS48" s="224"/>
      <c r="AT48" s="224"/>
      <c r="AU48" s="224"/>
      <c r="AV48" s="224"/>
    </row>
    <row r="49" spans="3:48" s="227" customFormat="1" ht="15" customHeight="1">
      <c r="AF49" s="224"/>
      <c r="AG49" s="224"/>
      <c r="AH49" s="224"/>
      <c r="AI49" s="224"/>
      <c r="AJ49" s="224"/>
      <c r="AK49" s="224"/>
      <c r="AL49" s="224"/>
      <c r="AM49" s="224"/>
      <c r="AN49" s="224"/>
      <c r="AO49" s="224"/>
      <c r="AP49" s="224"/>
      <c r="AQ49" s="224"/>
      <c r="AR49" s="224"/>
      <c r="AS49" s="224"/>
      <c r="AT49" s="224"/>
      <c r="AU49" s="224"/>
      <c r="AV49" s="224"/>
    </row>
    <row r="50" spans="3:48" s="227" customFormat="1" ht="15" customHeight="1">
      <c r="AF50" s="224"/>
      <c r="AG50" s="224"/>
      <c r="AH50" s="224"/>
      <c r="AI50" s="224"/>
      <c r="AJ50" s="224"/>
      <c r="AK50" s="224"/>
      <c r="AL50" s="224"/>
      <c r="AM50" s="224"/>
      <c r="AN50" s="224"/>
      <c r="AO50" s="224"/>
      <c r="AP50" s="224"/>
      <c r="AQ50" s="224"/>
      <c r="AR50" s="224"/>
      <c r="AS50" s="224"/>
      <c r="AT50" s="224"/>
      <c r="AU50" s="224"/>
      <c r="AV50" s="224"/>
    </row>
    <row r="51" spans="3:48" s="227" customFormat="1" ht="15" customHeight="1">
      <c r="AF51" s="224"/>
      <c r="AG51" s="224"/>
      <c r="AH51" s="224"/>
      <c r="AI51" s="224"/>
      <c r="AJ51" s="224"/>
      <c r="AK51" s="224"/>
      <c r="AL51" s="224"/>
      <c r="AM51" s="224"/>
      <c r="AN51" s="224"/>
      <c r="AO51" s="224"/>
      <c r="AP51" s="224"/>
      <c r="AQ51" s="224"/>
      <c r="AR51" s="224"/>
      <c r="AS51" s="224"/>
      <c r="AT51" s="224"/>
      <c r="AU51" s="224"/>
      <c r="AV51" s="224"/>
    </row>
    <row r="52" spans="3:48" s="227" customFormat="1" ht="15" customHeight="1">
      <c r="AF52" s="224"/>
      <c r="AG52" s="224"/>
      <c r="AH52" s="224"/>
      <c r="AI52" s="224"/>
      <c r="AJ52" s="224"/>
      <c r="AK52" s="224"/>
      <c r="AL52" s="224"/>
      <c r="AM52" s="224"/>
      <c r="AN52" s="224"/>
      <c r="AO52" s="224"/>
      <c r="AP52" s="224"/>
      <c r="AQ52" s="224"/>
      <c r="AR52" s="224"/>
      <c r="AS52" s="224"/>
      <c r="AT52" s="224"/>
      <c r="AU52" s="224"/>
      <c r="AV52" s="224"/>
    </row>
    <row r="53" spans="3:48" s="227" customFormat="1" ht="15" customHeight="1">
      <c r="AF53" s="224"/>
      <c r="AG53" s="224"/>
      <c r="AH53" s="224"/>
      <c r="AI53" s="224"/>
      <c r="AJ53" s="224"/>
      <c r="AK53" s="224"/>
      <c r="AL53" s="224"/>
      <c r="AM53" s="224"/>
      <c r="AN53" s="224"/>
      <c r="AO53" s="224"/>
      <c r="AP53" s="224"/>
      <c r="AQ53" s="224"/>
      <c r="AR53" s="224"/>
      <c r="AS53" s="224"/>
      <c r="AT53" s="224"/>
      <c r="AU53" s="224"/>
      <c r="AV53" s="224"/>
    </row>
    <row r="54" spans="3:48" s="227" customFormat="1" ht="15" customHeight="1">
      <c r="AF54" s="224"/>
      <c r="AG54" s="224"/>
      <c r="AH54" s="224"/>
      <c r="AI54" s="224"/>
      <c r="AJ54" s="224"/>
      <c r="AK54" s="224"/>
      <c r="AL54" s="224"/>
      <c r="AM54" s="224"/>
      <c r="AN54" s="224"/>
      <c r="AO54" s="224"/>
      <c r="AP54" s="224"/>
      <c r="AQ54" s="224"/>
      <c r="AR54" s="224"/>
      <c r="AS54" s="224"/>
      <c r="AT54" s="224"/>
      <c r="AU54" s="224"/>
      <c r="AV54" s="224"/>
    </row>
    <row r="55" spans="3:48" s="227" customFormat="1" ht="15" customHeight="1">
      <c r="AF55" s="224"/>
      <c r="AG55" s="224"/>
      <c r="AH55" s="224"/>
      <c r="AI55" s="224"/>
      <c r="AJ55" s="224"/>
      <c r="AK55" s="224"/>
      <c r="AL55" s="224"/>
      <c r="AM55" s="224"/>
      <c r="AN55" s="224"/>
      <c r="AO55" s="224"/>
      <c r="AP55" s="224"/>
      <c r="AQ55" s="224"/>
      <c r="AR55" s="224"/>
      <c r="AS55" s="224"/>
      <c r="AT55" s="224"/>
      <c r="AU55" s="224"/>
      <c r="AV55" s="224"/>
    </row>
    <row r="56" spans="3:48" s="227" customFormat="1" ht="15" customHeight="1">
      <c r="C56" s="226"/>
      <c r="D56" s="226"/>
      <c r="E56" s="226"/>
      <c r="F56" s="226"/>
      <c r="G56" s="226"/>
      <c r="H56" s="226"/>
      <c r="I56" s="226"/>
      <c r="J56" s="226"/>
      <c r="K56" s="226"/>
      <c r="L56" s="226"/>
      <c r="M56" s="226"/>
      <c r="N56" s="226"/>
      <c r="O56" s="226"/>
      <c r="P56" s="226"/>
      <c r="Q56" s="226"/>
      <c r="R56" s="226"/>
      <c r="S56" s="226"/>
      <c r="T56" s="226"/>
      <c r="U56" s="226"/>
      <c r="V56" s="226"/>
      <c r="W56" s="226"/>
      <c r="X56" s="226"/>
      <c r="AF56" s="224"/>
      <c r="AG56" s="224"/>
      <c r="AH56" s="224"/>
      <c r="AI56" s="224"/>
      <c r="AJ56" s="224"/>
      <c r="AK56" s="224"/>
      <c r="AL56" s="224"/>
      <c r="AM56" s="224"/>
      <c r="AN56" s="224"/>
      <c r="AO56" s="224"/>
      <c r="AP56" s="224"/>
      <c r="AQ56" s="224"/>
      <c r="AR56" s="224"/>
      <c r="AS56" s="224"/>
      <c r="AT56" s="224"/>
      <c r="AU56" s="224"/>
      <c r="AV56" s="224"/>
    </row>
    <row r="57" spans="3:48" s="227" customFormat="1" ht="15" customHeight="1">
      <c r="C57" s="226"/>
      <c r="D57" s="226"/>
      <c r="E57" s="226"/>
      <c r="F57" s="226"/>
      <c r="G57" s="226"/>
      <c r="H57" s="226"/>
      <c r="I57" s="226"/>
      <c r="J57" s="226"/>
      <c r="K57" s="226"/>
      <c r="L57" s="226"/>
      <c r="M57" s="226"/>
      <c r="N57" s="226"/>
      <c r="O57" s="226"/>
      <c r="P57" s="226"/>
      <c r="Q57" s="226"/>
      <c r="R57" s="226"/>
      <c r="S57" s="226"/>
      <c r="T57" s="226"/>
      <c r="U57" s="226"/>
      <c r="V57" s="226"/>
      <c r="W57" s="226"/>
      <c r="X57" s="226"/>
      <c r="Y57" s="226"/>
      <c r="Z57" s="226"/>
      <c r="AA57" s="226"/>
      <c r="AB57" s="226"/>
      <c r="AF57" s="224"/>
      <c r="AG57" s="224"/>
      <c r="AH57" s="224"/>
      <c r="AI57" s="224"/>
      <c r="AJ57" s="224"/>
      <c r="AK57" s="224"/>
      <c r="AL57" s="224"/>
      <c r="AM57" s="224"/>
      <c r="AN57" s="224"/>
      <c r="AO57" s="224"/>
      <c r="AP57" s="224"/>
      <c r="AQ57" s="224"/>
      <c r="AR57" s="224"/>
      <c r="AS57" s="224"/>
      <c r="AT57" s="224"/>
      <c r="AU57" s="224"/>
      <c r="AV57" s="224"/>
    </row>
    <row r="58" spans="3:48" s="227" customFormat="1" ht="15" customHeight="1">
      <c r="C58" s="226"/>
      <c r="D58" s="226"/>
      <c r="E58" s="226"/>
      <c r="F58" s="226"/>
      <c r="G58" s="226"/>
      <c r="H58" s="226"/>
      <c r="I58" s="226"/>
      <c r="J58" s="226"/>
      <c r="K58" s="226"/>
      <c r="L58" s="226"/>
      <c r="M58" s="226"/>
      <c r="N58" s="226"/>
      <c r="O58" s="226"/>
      <c r="P58" s="226"/>
      <c r="Q58" s="226"/>
      <c r="R58" s="226"/>
      <c r="S58" s="226"/>
      <c r="T58" s="226"/>
      <c r="U58" s="226"/>
      <c r="V58" s="226"/>
      <c r="W58" s="226"/>
      <c r="X58" s="226"/>
      <c r="Y58" s="226"/>
      <c r="Z58" s="226"/>
      <c r="AA58" s="226"/>
      <c r="AB58" s="226"/>
      <c r="AF58" s="224"/>
      <c r="AG58" s="224"/>
      <c r="AH58" s="224"/>
      <c r="AI58" s="224"/>
      <c r="AJ58" s="224"/>
      <c r="AK58" s="224"/>
      <c r="AL58" s="224"/>
      <c r="AM58" s="224"/>
      <c r="AN58" s="224"/>
      <c r="AO58" s="224"/>
      <c r="AP58" s="224"/>
      <c r="AQ58" s="224"/>
      <c r="AR58" s="224"/>
      <c r="AS58" s="224"/>
      <c r="AT58" s="224"/>
      <c r="AU58" s="224"/>
      <c r="AV58" s="224"/>
    </row>
  </sheetData>
  <sheetProtection sheet="1" objects="1" scenarios="1"/>
  <protectedRanges>
    <protectedRange sqref="J44 H41:H43" name="範囲1_2"/>
    <protectedRange sqref="L29" name="範囲1_1_1"/>
    <protectedRange sqref="H47" name="範囲1_3_1"/>
    <protectedRange sqref="H45:H46" name="範囲1_3_2"/>
  </protectedRanges>
  <mergeCells count="18">
    <mergeCell ref="T12:V12"/>
    <mergeCell ref="B7:K7"/>
    <mergeCell ref="T8:V8"/>
    <mergeCell ref="W8:AD8"/>
    <mergeCell ref="T10:V10"/>
    <mergeCell ref="W10:AD11"/>
    <mergeCell ref="D37:AB40"/>
    <mergeCell ref="T13:V13"/>
    <mergeCell ref="W13:AD13"/>
    <mergeCell ref="T15:V15"/>
    <mergeCell ref="W15:AD16"/>
    <mergeCell ref="T18:V18"/>
    <mergeCell ref="W18:AD19"/>
    <mergeCell ref="AJ18:BK19"/>
    <mergeCell ref="C21:D21"/>
    <mergeCell ref="O21:P21"/>
    <mergeCell ref="C22:AD22"/>
    <mergeCell ref="D31:AB34"/>
  </mergeCells>
  <phoneticPr fontId="5"/>
  <conditionalFormatting sqref="V47:W47 S47">
    <cfRule type="expression" dxfId="1" priority="1">
      <formula>#REF!=FALSE</formula>
    </cfRule>
  </conditionalFormatting>
  <dataValidations count="3">
    <dataValidation type="list" allowBlank="1" showInputMessage="1" showErrorMessage="1" sqref="H43:H46 P43:P45" xr:uid="{205BC823-F211-49DD-A6F5-664D8E7C3ECA}">
      <formula1>"○"</formula1>
    </dataValidation>
    <dataValidation type="list" allowBlank="1" showInputMessage="1" showErrorMessage="1" sqref="H41:I41" xr:uid="{268F6CEC-F93E-4F18-BB3A-01808FC493BD}">
      <formula1>"   ,○"</formula1>
    </dataValidation>
    <dataValidation type="list" allowBlank="1" showInputMessage="1" showErrorMessage="1" sqref="H42:I42" xr:uid="{D9ADED22-77CB-4172-816C-8F4CB91A2112}">
      <formula1>" ,○"</formula1>
    </dataValidation>
  </dataValidations>
  <printOptions horizontalCentered="1"/>
  <pageMargins left="0.25" right="0.25" top="0.75" bottom="0.75" header="0.3" footer="0.3"/>
  <pageSetup paperSize="9" scale="80" orientation="portrait" blackAndWhite="1" r:id="rId1"/>
  <headerFooter alignWithMargins="0"/>
  <colBreaks count="1" manualBreakCount="1">
    <brk id="31" max="47"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5DF285-7F79-440B-8E24-95CFCFFF719A}">
  <sheetPr>
    <tabColor rgb="FF0070C0"/>
  </sheetPr>
  <dimension ref="A1:BF33"/>
  <sheetViews>
    <sheetView showGridLines="0" view="pageBreakPreview" zoomScale="70" zoomScaleNormal="100" zoomScaleSheetLayoutView="70" workbookViewId="0">
      <selection activeCell="AL25" sqref="AL25"/>
    </sheetView>
  </sheetViews>
  <sheetFormatPr defaultColWidth="2.453125" defaultRowHeight="15" customHeight="1"/>
  <cols>
    <col min="1" max="33" width="3.6328125" style="305" customWidth="1"/>
    <col min="34" max="34" width="9.6328125" style="305" customWidth="1"/>
    <col min="35" max="37" width="4.6328125" style="305" customWidth="1"/>
    <col min="38" max="38" width="11.453125" style="305" customWidth="1"/>
    <col min="39" max="52" width="4.6328125" style="305" customWidth="1"/>
    <col min="53" max="16384" width="2.453125" style="305"/>
  </cols>
  <sheetData>
    <row r="1" spans="1:58" ht="15" customHeight="1">
      <c r="A1" s="305" t="s">
        <v>277</v>
      </c>
    </row>
    <row r="2" spans="1:58" ht="15" customHeight="1">
      <c r="A2" s="433"/>
      <c r="B2" s="433"/>
      <c r="C2" s="433"/>
      <c r="D2" s="433"/>
      <c r="E2" s="433"/>
      <c r="F2" s="433"/>
      <c r="G2" s="433"/>
      <c r="H2" s="433"/>
      <c r="I2" s="433"/>
      <c r="J2" s="433"/>
      <c r="K2" s="433"/>
      <c r="L2" s="433"/>
      <c r="M2" s="433"/>
      <c r="N2" s="433"/>
      <c r="O2" s="433"/>
      <c r="P2" s="433"/>
      <c r="Q2" s="433"/>
      <c r="R2" s="433"/>
      <c r="S2" s="433"/>
      <c r="T2" s="433"/>
      <c r="U2" s="433"/>
      <c r="V2" s="433"/>
      <c r="W2" s="433"/>
      <c r="X2" s="433"/>
      <c r="Y2" s="433"/>
      <c r="Z2" s="433"/>
      <c r="AA2" s="433"/>
      <c r="AB2" s="433"/>
      <c r="AC2" s="433"/>
      <c r="AD2" s="433"/>
      <c r="AE2" s="433"/>
      <c r="AF2" s="433"/>
      <c r="AG2" s="433"/>
      <c r="AH2" s="433"/>
      <c r="AI2" s="433"/>
      <c r="AJ2" s="433"/>
      <c r="AK2" s="433"/>
    </row>
    <row r="3" spans="1:58" ht="15" customHeight="1">
      <c r="A3" s="433"/>
      <c r="B3" s="433"/>
      <c r="C3" s="433"/>
      <c r="D3" s="433"/>
      <c r="E3" s="433"/>
      <c r="F3" s="433"/>
      <c r="G3" s="433"/>
      <c r="H3" s="433"/>
      <c r="I3" s="433"/>
      <c r="J3" s="433"/>
      <c r="K3" s="433"/>
      <c r="L3" s="74"/>
      <c r="M3" s="74" t="s">
        <v>255</v>
      </c>
      <c r="N3" s="433"/>
      <c r="O3" s="433"/>
      <c r="P3" s="433"/>
      <c r="Q3" s="433"/>
      <c r="R3" s="433"/>
      <c r="S3" s="433"/>
      <c r="T3" s="433"/>
      <c r="U3" s="433"/>
      <c r="V3" s="433"/>
      <c r="W3" s="433"/>
      <c r="X3" s="433"/>
      <c r="Y3" s="433"/>
      <c r="Z3" s="433"/>
      <c r="AA3" s="433"/>
      <c r="AB3" s="433"/>
      <c r="AC3" s="433"/>
      <c r="AD3" s="433"/>
      <c r="AE3" s="433"/>
      <c r="AF3" s="433"/>
      <c r="AG3" s="433"/>
      <c r="AH3" s="433"/>
      <c r="AI3" s="433"/>
      <c r="AJ3" s="433"/>
      <c r="AK3" s="433"/>
      <c r="AL3" s="283"/>
      <c r="AM3" s="284"/>
      <c r="AN3" s="283"/>
      <c r="AO3" s="283"/>
      <c r="AP3" s="283"/>
      <c r="AQ3" s="283"/>
      <c r="AR3" s="283"/>
      <c r="AS3" s="283"/>
      <c r="AT3" s="283"/>
      <c r="AU3" s="283"/>
      <c r="AV3" s="283"/>
      <c r="AW3" s="283"/>
      <c r="AX3" s="283"/>
      <c r="AY3" s="283"/>
      <c r="AZ3" s="283"/>
      <c r="BA3" s="283"/>
      <c r="BB3" s="283"/>
      <c r="BC3" s="283"/>
      <c r="BD3" s="283"/>
      <c r="BE3" s="283"/>
      <c r="BF3" s="283"/>
    </row>
    <row r="4" spans="1:58" ht="15" customHeight="1">
      <c r="W4" s="315" t="s">
        <v>194</v>
      </c>
      <c r="X4" s="564" t="str">
        <f>'【記載例】変更申請書（区内）'!W13</f>
        <v>〇〇保育園</v>
      </c>
      <c r="Y4" s="564"/>
      <c r="Z4" s="564"/>
      <c r="AA4" s="564"/>
      <c r="AB4" s="564"/>
      <c r="AC4" s="564"/>
      <c r="AD4" s="296"/>
      <c r="AE4" s="296"/>
      <c r="AF4" s="296"/>
      <c r="AG4" s="296"/>
      <c r="AH4" s="296"/>
      <c r="AI4" s="296"/>
      <c r="AJ4" s="296"/>
      <c r="AL4" s="283"/>
      <c r="AM4" s="283"/>
      <c r="AN4" s="283"/>
      <c r="AO4" s="283"/>
      <c r="AP4" s="283"/>
      <c r="AQ4" s="283"/>
      <c r="AR4" s="283"/>
      <c r="AS4" s="283"/>
      <c r="AT4" s="283"/>
      <c r="AU4" s="283"/>
      <c r="AV4" s="283"/>
      <c r="AW4" s="283"/>
      <c r="AX4" s="283"/>
      <c r="AY4" s="283"/>
      <c r="AZ4" s="283"/>
      <c r="BA4" s="283"/>
      <c r="BB4" s="283"/>
      <c r="BC4" s="283"/>
      <c r="BD4" s="283"/>
      <c r="BE4" s="283"/>
      <c r="BF4" s="283"/>
    </row>
    <row r="5" spans="1:58" ht="15" customHeight="1">
      <c r="V5" s="296"/>
      <c r="W5" s="296"/>
      <c r="X5" s="296"/>
      <c r="Y5" s="296"/>
      <c r="Z5" s="296"/>
      <c r="AA5" s="296"/>
      <c r="AB5" s="296"/>
      <c r="AC5" s="296"/>
      <c r="AD5" s="296"/>
      <c r="AE5" s="296"/>
      <c r="AF5" s="296"/>
      <c r="AG5" s="296"/>
      <c r="AH5" s="296"/>
      <c r="AI5" s="296"/>
      <c r="AJ5" s="296"/>
      <c r="AL5" s="283"/>
      <c r="AM5" s="283"/>
      <c r="AN5" s="283"/>
      <c r="AO5" s="283"/>
      <c r="AP5" s="283"/>
      <c r="AQ5" s="283"/>
      <c r="AR5" s="283"/>
      <c r="AS5" s="283"/>
      <c r="AT5" s="283"/>
      <c r="AU5" s="283"/>
      <c r="AV5" s="283"/>
      <c r="AW5" s="283"/>
      <c r="AX5" s="283"/>
      <c r="AY5" s="283"/>
      <c r="AZ5" s="283"/>
      <c r="BA5" s="283"/>
      <c r="BB5" s="283"/>
      <c r="BC5" s="283"/>
      <c r="BD5" s="283"/>
      <c r="BE5" s="283"/>
      <c r="BF5" s="283"/>
    </row>
    <row r="6" spans="1:58" ht="15" customHeight="1">
      <c r="AL6" s="283"/>
      <c r="AM6" s="283"/>
      <c r="AN6" s="283"/>
      <c r="AO6" s="283"/>
      <c r="AP6" s="283"/>
      <c r="AQ6" s="283"/>
      <c r="AR6" s="283"/>
      <c r="AS6" s="283"/>
      <c r="AT6" s="283"/>
      <c r="AU6" s="283"/>
      <c r="AV6" s="283"/>
      <c r="AW6" s="283"/>
      <c r="AX6" s="283"/>
      <c r="AY6" s="283"/>
      <c r="AZ6" s="283"/>
      <c r="BA6" s="283"/>
      <c r="BB6" s="283"/>
      <c r="BC6" s="283"/>
      <c r="BD6" s="283"/>
      <c r="BE6" s="283"/>
      <c r="BF6" s="283"/>
    </row>
    <row r="7" spans="1:58" ht="15" customHeight="1">
      <c r="B7" s="305" t="s">
        <v>242</v>
      </c>
      <c r="AL7" s="283"/>
      <c r="AM7" s="283"/>
      <c r="AN7" s="283"/>
      <c r="AO7" s="283"/>
      <c r="AP7" s="283"/>
      <c r="AQ7" s="283"/>
      <c r="AR7" s="283"/>
      <c r="AS7" s="283"/>
      <c r="AT7" s="283"/>
      <c r="AU7" s="283"/>
      <c r="AV7" s="283"/>
      <c r="AW7" s="283"/>
      <c r="AX7" s="283"/>
      <c r="AY7" s="283"/>
      <c r="AZ7" s="283"/>
      <c r="BA7" s="283"/>
      <c r="BB7" s="283"/>
      <c r="BC7" s="283"/>
      <c r="BD7" s="283"/>
      <c r="BE7" s="283"/>
      <c r="BF7" s="283"/>
    </row>
    <row r="8" spans="1:58" ht="15" customHeight="1">
      <c r="B8" s="305" t="s">
        <v>284</v>
      </c>
      <c r="AL8" s="283"/>
      <c r="AM8" s="283"/>
      <c r="AN8" s="283"/>
      <c r="AO8" s="283"/>
      <c r="AP8" s="283"/>
      <c r="AQ8" s="283"/>
      <c r="AR8" s="283"/>
      <c r="AS8" s="283"/>
      <c r="AT8" s="283"/>
      <c r="AU8" s="283"/>
      <c r="AV8" s="283"/>
      <c r="AW8" s="283"/>
      <c r="AX8" s="283"/>
      <c r="AY8" s="283"/>
      <c r="AZ8" s="283"/>
      <c r="BA8" s="283"/>
      <c r="BB8" s="283"/>
      <c r="BC8" s="283"/>
      <c r="BD8" s="283"/>
      <c r="BE8" s="283"/>
      <c r="BF8" s="283"/>
    </row>
    <row r="9" spans="1:58" ht="15" customHeight="1">
      <c r="C9" s="305" t="s">
        <v>243</v>
      </c>
      <c r="K9" s="569">
        <v>6952860</v>
      </c>
      <c r="L9" s="569"/>
      <c r="M9" s="569"/>
      <c r="N9" s="569"/>
      <c r="O9" s="569"/>
      <c r="P9" s="569"/>
      <c r="Q9" s="569"/>
      <c r="R9" s="569"/>
      <c r="S9" s="569"/>
      <c r="T9" s="569"/>
      <c r="U9" s="569"/>
      <c r="V9" s="569"/>
      <c r="W9" s="317" t="s">
        <v>6</v>
      </c>
      <c r="X9" s="316"/>
      <c r="AL9" s="283"/>
      <c r="AM9" s="283"/>
      <c r="AN9" s="283"/>
      <c r="AO9" s="283"/>
      <c r="AP9" s="283"/>
      <c r="AQ9" s="283"/>
      <c r="AR9" s="283"/>
      <c r="AS9" s="283"/>
      <c r="AT9" s="283"/>
      <c r="AU9" s="283"/>
      <c r="AV9" s="283"/>
      <c r="AW9" s="283"/>
      <c r="AX9" s="283"/>
      <c r="AY9" s="283"/>
      <c r="AZ9" s="283"/>
      <c r="BA9" s="283"/>
      <c r="BB9" s="283"/>
      <c r="BC9" s="283"/>
      <c r="BD9" s="283"/>
      <c r="BE9" s="283"/>
      <c r="BF9" s="283"/>
    </row>
    <row r="10" spans="1:58" ht="15" customHeight="1">
      <c r="K10" s="278"/>
      <c r="L10" s="278"/>
      <c r="M10" s="278"/>
      <c r="N10" s="278"/>
      <c r="O10" s="278"/>
      <c r="P10" s="278"/>
      <c r="Q10" s="278"/>
      <c r="R10" s="278"/>
      <c r="S10" s="278"/>
      <c r="T10" s="278"/>
      <c r="U10" s="278"/>
      <c r="V10" s="278"/>
      <c r="W10" s="278"/>
      <c r="X10" s="278"/>
      <c r="AL10" s="283"/>
      <c r="AM10" s="283"/>
      <c r="AN10" s="283"/>
      <c r="AO10" s="283"/>
      <c r="AP10" s="283"/>
      <c r="AQ10" s="283"/>
      <c r="AR10" s="283"/>
      <c r="AS10" s="283"/>
      <c r="AT10" s="283"/>
      <c r="AU10" s="283"/>
      <c r="AV10" s="283"/>
      <c r="AW10" s="283"/>
      <c r="AX10" s="283"/>
      <c r="AY10" s="283"/>
      <c r="AZ10" s="283"/>
      <c r="BA10" s="283"/>
      <c r="BB10" s="283"/>
      <c r="BC10" s="283"/>
      <c r="BD10" s="283"/>
      <c r="BE10" s="283"/>
      <c r="BF10" s="283"/>
    </row>
    <row r="11" spans="1:58" ht="15" customHeight="1">
      <c r="B11" s="305" t="s">
        <v>285</v>
      </c>
      <c r="H11" s="309"/>
      <c r="I11" s="309"/>
      <c r="AL11" s="231"/>
      <c r="AM11" s="231"/>
      <c r="AN11" s="231"/>
      <c r="AO11" s="231"/>
      <c r="AP11" s="231"/>
      <c r="AQ11" s="231"/>
      <c r="AR11" s="231"/>
      <c r="AS11" s="231"/>
      <c r="AT11" s="231"/>
      <c r="AU11" s="231"/>
      <c r="AV11" s="231"/>
      <c r="AW11" s="231"/>
      <c r="AX11" s="231"/>
      <c r="AY11" s="231"/>
      <c r="AZ11" s="231"/>
      <c r="BA11" s="231"/>
      <c r="BB11" s="231"/>
      <c r="BC11" s="231"/>
      <c r="BD11" s="231"/>
      <c r="BE11" s="231"/>
      <c r="BF11" s="283"/>
    </row>
    <row r="12" spans="1:58" ht="15" customHeight="1">
      <c r="C12" s="305" t="s">
        <v>244</v>
      </c>
      <c r="K12" s="570">
        <f>U23+U33</f>
        <v>8247360</v>
      </c>
      <c r="L12" s="570"/>
      <c r="M12" s="570"/>
      <c r="N12" s="570"/>
      <c r="O12" s="570"/>
      <c r="P12" s="570"/>
      <c r="Q12" s="570"/>
      <c r="R12" s="570"/>
      <c r="S12" s="570"/>
      <c r="T12" s="570"/>
      <c r="U12" s="570"/>
      <c r="V12" s="570"/>
      <c r="W12" s="318" t="s">
        <v>6</v>
      </c>
      <c r="X12" s="319"/>
      <c r="Y12" s="318"/>
      <c r="AL12" s="231"/>
      <c r="AM12" s="231"/>
      <c r="AN12" s="231"/>
      <c r="AO12" s="231"/>
      <c r="AP12" s="231"/>
      <c r="AQ12" s="231"/>
      <c r="AR12" s="231"/>
      <c r="AS12" s="231"/>
      <c r="AT12" s="231"/>
      <c r="AU12" s="231"/>
      <c r="AV12" s="231"/>
      <c r="AW12" s="231"/>
      <c r="AX12" s="231"/>
      <c r="AY12" s="231"/>
      <c r="AZ12" s="231"/>
      <c r="BA12" s="231"/>
      <c r="BB12" s="231"/>
      <c r="BC12" s="231"/>
      <c r="BD12" s="231"/>
      <c r="BE12" s="231"/>
      <c r="BF12" s="283"/>
    </row>
    <row r="13" spans="1:58" ht="15" customHeight="1">
      <c r="K13" s="278"/>
      <c r="L13" s="278"/>
      <c r="M13" s="278"/>
      <c r="N13" s="278"/>
      <c r="O13" s="278"/>
      <c r="P13" s="278"/>
      <c r="Q13" s="278"/>
      <c r="R13" s="278"/>
      <c r="S13" s="278"/>
      <c r="T13" s="278"/>
      <c r="U13" s="278"/>
      <c r="V13" s="278"/>
      <c r="W13" s="278"/>
      <c r="X13" s="278"/>
      <c r="AL13" s="283"/>
      <c r="AM13" s="283"/>
      <c r="AN13" s="283"/>
      <c r="AO13" s="283"/>
      <c r="AP13" s="283"/>
      <c r="AQ13" s="283"/>
      <c r="AR13" s="283"/>
      <c r="AS13" s="283"/>
      <c r="AT13" s="283"/>
      <c r="AU13" s="283"/>
      <c r="AV13" s="283"/>
      <c r="AW13" s="283"/>
      <c r="AX13" s="283"/>
      <c r="AY13" s="283"/>
      <c r="AZ13" s="283"/>
      <c r="BA13" s="283"/>
      <c r="BB13" s="283"/>
      <c r="BC13" s="283"/>
      <c r="BD13" s="283"/>
      <c r="BE13" s="283"/>
      <c r="BF13" s="283"/>
    </row>
    <row r="14" spans="1:58" ht="15" customHeight="1">
      <c r="C14" s="571" t="s">
        <v>36</v>
      </c>
      <c r="D14" s="572"/>
      <c r="K14" s="278"/>
      <c r="L14" s="278"/>
      <c r="M14" s="278"/>
      <c r="N14" s="278"/>
      <c r="O14" s="278"/>
      <c r="P14" s="278"/>
      <c r="Q14" s="278"/>
      <c r="R14" s="278"/>
      <c r="S14" s="278"/>
      <c r="T14" s="278"/>
      <c r="U14" s="278"/>
      <c r="V14" s="278"/>
      <c r="W14" s="278"/>
      <c r="X14" s="278"/>
      <c r="AL14" s="283"/>
      <c r="AM14" s="283"/>
      <c r="AN14" s="283"/>
      <c r="AO14" s="283"/>
      <c r="AP14" s="283"/>
      <c r="AQ14" s="283"/>
      <c r="AR14" s="283"/>
      <c r="AS14" s="283"/>
      <c r="AT14" s="283"/>
      <c r="AU14" s="283"/>
      <c r="AV14" s="283"/>
      <c r="AW14" s="283"/>
      <c r="AX14" s="283"/>
      <c r="AY14" s="283"/>
      <c r="AZ14" s="283"/>
      <c r="BA14" s="283"/>
      <c r="BB14" s="283"/>
      <c r="BC14" s="283"/>
      <c r="BD14" s="283"/>
      <c r="BE14" s="283"/>
      <c r="BF14" s="283"/>
    </row>
    <row r="15" spans="1:58" ht="15" customHeight="1">
      <c r="C15" s="358">
        <v>40</v>
      </c>
      <c r="D15" s="308" t="s">
        <v>15</v>
      </c>
      <c r="K15" s="278"/>
      <c r="L15" s="278"/>
      <c r="M15" s="278"/>
      <c r="N15" s="278"/>
      <c r="O15" s="278"/>
      <c r="P15" s="278"/>
      <c r="Q15" s="278"/>
      <c r="R15" s="278"/>
      <c r="S15" s="278"/>
      <c r="T15" s="278"/>
      <c r="U15" s="278"/>
      <c r="V15" s="278"/>
      <c r="W15" s="278"/>
      <c r="X15" s="278"/>
      <c r="AL15" s="283"/>
      <c r="AM15" s="283"/>
      <c r="AN15" s="283"/>
      <c r="AO15" s="283"/>
      <c r="AP15" s="283"/>
      <c r="AQ15" s="283"/>
      <c r="AR15" s="283"/>
      <c r="AS15" s="283"/>
      <c r="AT15" s="283"/>
      <c r="AU15" s="283"/>
      <c r="AV15" s="283"/>
      <c r="AW15" s="283"/>
      <c r="AX15" s="283"/>
      <c r="AY15" s="283"/>
      <c r="AZ15" s="283"/>
      <c r="BA15" s="283"/>
      <c r="BB15" s="283"/>
      <c r="BC15" s="283"/>
      <c r="BD15" s="283"/>
      <c r="BE15" s="283"/>
      <c r="BF15" s="283"/>
    </row>
    <row r="16" spans="1:58" ht="15" customHeight="1">
      <c r="C16" s="227" t="s">
        <v>8</v>
      </c>
      <c r="D16" s="227"/>
      <c r="E16" s="227"/>
      <c r="F16" s="227"/>
      <c r="G16" s="227"/>
      <c r="H16" s="227"/>
      <c r="I16" s="227"/>
      <c r="J16" s="261"/>
      <c r="K16" s="262"/>
      <c r="L16" s="573"/>
      <c r="M16" s="573"/>
      <c r="N16" s="298"/>
      <c r="O16" s="227"/>
      <c r="P16" s="227"/>
      <c r="Q16" s="227"/>
      <c r="R16" s="227"/>
      <c r="S16" s="227"/>
      <c r="T16" s="227"/>
      <c r="U16" s="227"/>
      <c r="V16" s="227"/>
      <c r="W16" s="227"/>
      <c r="X16" s="227"/>
      <c r="Y16" s="227"/>
      <c r="Z16" s="227"/>
      <c r="AA16" s="227"/>
      <c r="AB16" s="227"/>
    </row>
    <row r="17" spans="3:52" ht="15" customHeight="1">
      <c r="C17" s="548" t="s">
        <v>16</v>
      </c>
      <c r="D17" s="549"/>
      <c r="E17" s="549"/>
      <c r="F17" s="549"/>
      <c r="G17" s="549"/>
      <c r="H17" s="549"/>
      <c r="I17" s="550"/>
      <c r="J17" s="551" t="s">
        <v>287</v>
      </c>
      <c r="K17" s="551"/>
      <c r="L17" s="551"/>
      <c r="M17" s="551"/>
      <c r="N17" s="551"/>
      <c r="O17" s="551"/>
      <c r="P17" s="553" t="s">
        <v>238</v>
      </c>
      <c r="Q17" s="554"/>
      <c r="R17" s="551" t="s">
        <v>19</v>
      </c>
      <c r="S17" s="551"/>
      <c r="T17" s="551"/>
      <c r="U17" s="565" t="s">
        <v>18</v>
      </c>
      <c r="V17" s="565"/>
      <c r="W17" s="565"/>
      <c r="X17" s="565"/>
      <c r="Y17" s="565"/>
      <c r="Z17" s="565"/>
      <c r="AA17" s="565"/>
      <c r="AB17" s="566"/>
    </row>
    <row r="18" spans="3:52" ht="15" customHeight="1">
      <c r="C18" s="561" t="s">
        <v>23</v>
      </c>
      <c r="D18" s="562"/>
      <c r="E18" s="562"/>
      <c r="F18" s="562"/>
      <c r="G18" s="562"/>
      <c r="H18" s="562"/>
      <c r="I18" s="563"/>
      <c r="J18" s="552"/>
      <c r="K18" s="552"/>
      <c r="L18" s="552"/>
      <c r="M18" s="552"/>
      <c r="N18" s="552"/>
      <c r="O18" s="552"/>
      <c r="P18" s="555"/>
      <c r="Q18" s="525"/>
      <c r="R18" s="552"/>
      <c r="S18" s="552"/>
      <c r="T18" s="552"/>
      <c r="U18" s="567"/>
      <c r="V18" s="567"/>
      <c r="W18" s="567"/>
      <c r="X18" s="567"/>
      <c r="Y18" s="567"/>
      <c r="Z18" s="567"/>
      <c r="AA18" s="567"/>
      <c r="AB18" s="568"/>
    </row>
    <row r="19" spans="3:52" ht="15" customHeight="1">
      <c r="C19" s="571" t="s">
        <v>10</v>
      </c>
      <c r="D19" s="574"/>
      <c r="E19" s="574"/>
      <c r="F19" s="574"/>
      <c r="G19" s="574"/>
      <c r="H19" s="574"/>
      <c r="I19" s="572"/>
      <c r="J19" s="501">
        <f>IFERROR(VLOOKUP($C$15,単価表!$A$3:$G$11,4,TRUE),0)</f>
        <v>176140</v>
      </c>
      <c r="K19" s="543"/>
      <c r="L19" s="543"/>
      <c r="M19" s="543"/>
      <c r="N19" s="503"/>
      <c r="O19" s="263" t="s">
        <v>6</v>
      </c>
      <c r="P19" s="385">
        <f>【記載例】【別紙2】受託児童数一覧!C36</f>
        <v>12</v>
      </c>
      <c r="Q19" s="432" t="s">
        <v>1</v>
      </c>
      <c r="R19" s="504">
        <f>【記載例】【別紙2】受託児童数一覧!C33</f>
        <v>12</v>
      </c>
      <c r="S19" s="505"/>
      <c r="T19" s="432" t="s">
        <v>15</v>
      </c>
      <c r="U19" s="501">
        <f>J19*R19</f>
        <v>2113680</v>
      </c>
      <c r="V19" s="575"/>
      <c r="W19" s="575"/>
      <c r="X19" s="575"/>
      <c r="Y19" s="575"/>
      <c r="Z19" s="575"/>
      <c r="AA19" s="575"/>
      <c r="AB19" s="263" t="s">
        <v>6</v>
      </c>
    </row>
    <row r="20" spans="3:52" ht="15" customHeight="1">
      <c r="C20" s="571" t="s">
        <v>11</v>
      </c>
      <c r="D20" s="574"/>
      <c r="E20" s="574"/>
      <c r="F20" s="574"/>
      <c r="G20" s="574"/>
      <c r="H20" s="574"/>
      <c r="I20" s="572"/>
      <c r="J20" s="501">
        <f>IFERROR(VLOOKUP($C$15,単価表!$A$3:$G$11,5,TRUE),0)</f>
        <v>126790</v>
      </c>
      <c r="K20" s="543"/>
      <c r="L20" s="543"/>
      <c r="M20" s="543"/>
      <c r="N20" s="503"/>
      <c r="O20" s="263" t="s">
        <v>6</v>
      </c>
      <c r="P20" s="385">
        <f>【記載例】【別紙2】受託児童数一覧!E36</f>
        <v>12</v>
      </c>
      <c r="Q20" s="432" t="s">
        <v>1</v>
      </c>
      <c r="R20" s="504">
        <f>【記載例】【別紙2】受託児童数一覧!D33+【記載例】【別紙2】受託児童数一覧!E33</f>
        <v>24</v>
      </c>
      <c r="S20" s="505"/>
      <c r="T20" s="263" t="s">
        <v>15</v>
      </c>
      <c r="U20" s="543">
        <f>J20*R20</f>
        <v>3042960</v>
      </c>
      <c r="V20" s="575"/>
      <c r="W20" s="575"/>
      <c r="X20" s="575"/>
      <c r="Y20" s="575"/>
      <c r="Z20" s="575"/>
      <c r="AA20" s="575"/>
      <c r="AB20" s="263" t="s">
        <v>6</v>
      </c>
    </row>
    <row r="21" spans="3:52" ht="15" customHeight="1">
      <c r="C21" s="571" t="s">
        <v>12</v>
      </c>
      <c r="D21" s="574"/>
      <c r="E21" s="574"/>
      <c r="F21" s="574"/>
      <c r="G21" s="574"/>
      <c r="H21" s="574"/>
      <c r="I21" s="572"/>
      <c r="J21" s="501">
        <f>IFERROR(VLOOKUP($C$15,単価表!$A$3:$G$11,6,TRUE),0)</f>
        <v>88070</v>
      </c>
      <c r="K21" s="543"/>
      <c r="L21" s="543"/>
      <c r="M21" s="543"/>
      <c r="N21" s="503"/>
      <c r="O21" s="263" t="s">
        <v>6</v>
      </c>
      <c r="P21" s="385">
        <f>【記載例】【別紙2】受託児童数一覧!F36</f>
        <v>12</v>
      </c>
      <c r="Q21" s="432" t="s">
        <v>1</v>
      </c>
      <c r="R21" s="504">
        <f>【記載例】【別紙2】受託児童数一覧!F33</f>
        <v>12</v>
      </c>
      <c r="S21" s="505"/>
      <c r="T21" s="263" t="s">
        <v>15</v>
      </c>
      <c r="U21" s="543">
        <f>J21*R21</f>
        <v>1056840</v>
      </c>
      <c r="V21" s="575"/>
      <c r="W21" s="575"/>
      <c r="X21" s="575"/>
      <c r="Y21" s="575"/>
      <c r="Z21" s="575"/>
      <c r="AA21" s="575"/>
      <c r="AB21" s="263" t="s">
        <v>6</v>
      </c>
    </row>
    <row r="22" spans="3:52" ht="15" customHeight="1" thickBot="1">
      <c r="C22" s="571" t="s">
        <v>13</v>
      </c>
      <c r="D22" s="574"/>
      <c r="E22" s="574"/>
      <c r="F22" s="574"/>
      <c r="G22" s="574"/>
      <c r="H22" s="574"/>
      <c r="I22" s="572"/>
      <c r="J22" s="501">
        <f>IFERROR(VLOOKUP($C$15,単価表!$A$3:$G$11,7,TRUE),0)</f>
        <v>83160</v>
      </c>
      <c r="K22" s="543"/>
      <c r="L22" s="543"/>
      <c r="M22" s="543"/>
      <c r="N22" s="503"/>
      <c r="O22" s="431" t="s">
        <v>6</v>
      </c>
      <c r="P22" s="385">
        <f>【記載例】【別紙2】受託児童数一覧!H36</f>
        <v>12</v>
      </c>
      <c r="Q22" s="276" t="s">
        <v>1</v>
      </c>
      <c r="R22" s="504">
        <f>【記載例】【別紙2】受託児童数一覧!G33+【記載例】【別紙2】受託児童数一覧!H33</f>
        <v>12</v>
      </c>
      <c r="S22" s="505"/>
      <c r="T22" s="263" t="s">
        <v>15</v>
      </c>
      <c r="U22" s="527">
        <f>J22*R22</f>
        <v>997920</v>
      </c>
      <c r="V22" s="576"/>
      <c r="W22" s="576"/>
      <c r="X22" s="576"/>
      <c r="Y22" s="576"/>
      <c r="Z22" s="576"/>
      <c r="AA22" s="576"/>
      <c r="AB22" s="430" t="s">
        <v>6</v>
      </c>
    </row>
    <row r="23" spans="3:52" ht="15" customHeight="1" thickBot="1">
      <c r="C23" s="433"/>
      <c r="D23" s="433"/>
      <c r="E23" s="433"/>
      <c r="F23" s="433"/>
      <c r="G23" s="433"/>
      <c r="H23" s="433"/>
      <c r="I23" s="433"/>
      <c r="J23" s="265"/>
      <c r="K23" s="265"/>
      <c r="L23" s="265"/>
      <c r="M23" s="265"/>
      <c r="N23" s="265"/>
      <c r="O23" s="266"/>
      <c r="P23" s="266"/>
      <c r="Q23" s="266"/>
      <c r="T23" s="267" t="s">
        <v>236</v>
      </c>
      <c r="U23" s="546">
        <f>SUM(U19:AA22)</f>
        <v>7211400</v>
      </c>
      <c r="V23" s="547"/>
      <c r="W23" s="547"/>
      <c r="X23" s="547"/>
      <c r="Y23" s="547"/>
      <c r="Z23" s="547"/>
      <c r="AA23" s="547"/>
      <c r="AB23" s="268" t="s">
        <v>6</v>
      </c>
    </row>
    <row r="24" spans="3:52" ht="15" customHeight="1">
      <c r="C24" s="305" t="s">
        <v>21</v>
      </c>
    </row>
    <row r="25" spans="3:52" ht="15" customHeight="1">
      <c r="C25" s="548" t="s">
        <v>16</v>
      </c>
      <c r="D25" s="549"/>
      <c r="E25" s="549"/>
      <c r="F25" s="549"/>
      <c r="G25" s="549"/>
      <c r="H25" s="549"/>
      <c r="I25" s="550"/>
      <c r="J25" s="551" t="s">
        <v>287</v>
      </c>
      <c r="K25" s="551"/>
      <c r="L25" s="551"/>
      <c r="M25" s="551"/>
      <c r="N25" s="551"/>
      <c r="O25" s="551"/>
      <c r="P25" s="553" t="s">
        <v>238</v>
      </c>
      <c r="Q25" s="554"/>
      <c r="R25" s="551" t="s">
        <v>19</v>
      </c>
      <c r="S25" s="551"/>
      <c r="T25" s="551"/>
      <c r="U25" s="553" t="s">
        <v>18</v>
      </c>
      <c r="V25" s="556"/>
      <c r="W25" s="556"/>
      <c r="X25" s="556"/>
      <c r="Y25" s="556"/>
      <c r="Z25" s="556"/>
      <c r="AA25" s="556"/>
      <c r="AB25" s="557"/>
    </row>
    <row r="26" spans="3:52" ht="15" customHeight="1">
      <c r="C26" s="561" t="s">
        <v>23</v>
      </c>
      <c r="D26" s="562"/>
      <c r="E26" s="562"/>
      <c r="F26" s="562"/>
      <c r="G26" s="562"/>
      <c r="H26" s="562"/>
      <c r="I26" s="563"/>
      <c r="J26" s="552"/>
      <c r="K26" s="552"/>
      <c r="L26" s="552"/>
      <c r="M26" s="552"/>
      <c r="N26" s="552"/>
      <c r="O26" s="552"/>
      <c r="P26" s="555"/>
      <c r="Q26" s="525"/>
      <c r="R26" s="552"/>
      <c r="S26" s="552"/>
      <c r="T26" s="552"/>
      <c r="U26" s="558"/>
      <c r="V26" s="559"/>
      <c r="W26" s="559"/>
      <c r="X26" s="559"/>
      <c r="Y26" s="559"/>
      <c r="Z26" s="559"/>
      <c r="AA26" s="559"/>
      <c r="AB26" s="560"/>
    </row>
    <row r="27" spans="3:52" ht="15" customHeight="1">
      <c r="C27" s="515" t="s">
        <v>101</v>
      </c>
      <c r="D27" s="516"/>
      <c r="E27" s="516"/>
      <c r="F27" s="516"/>
      <c r="G27" s="516"/>
      <c r="H27" s="516"/>
      <c r="I27" s="516"/>
      <c r="J27" s="501">
        <f>単価表!D38</f>
        <v>110</v>
      </c>
      <c r="K27" s="543"/>
      <c r="L27" s="543"/>
      <c r="M27" s="543"/>
      <c r="N27" s="503"/>
      <c r="O27" s="263" t="s">
        <v>6</v>
      </c>
      <c r="P27" s="385">
        <f>【記載例】【別紙2】受託児童数一覧!I36</f>
        <v>12</v>
      </c>
      <c r="Q27" s="432" t="s">
        <v>1</v>
      </c>
      <c r="R27" s="544">
        <f>SUM(R19:S22)</f>
        <v>60</v>
      </c>
      <c r="S27" s="545"/>
      <c r="T27" s="263" t="s">
        <v>15</v>
      </c>
      <c r="U27" s="540">
        <f>J27*R27</f>
        <v>6600</v>
      </c>
      <c r="V27" s="541"/>
      <c r="W27" s="541"/>
      <c r="X27" s="541"/>
      <c r="Y27" s="541"/>
      <c r="Z27" s="541"/>
      <c r="AA27" s="541"/>
      <c r="AB27" s="263" t="s">
        <v>5</v>
      </c>
    </row>
    <row r="28" spans="3:52" ht="15" customHeight="1">
      <c r="C28" s="519" t="s">
        <v>45</v>
      </c>
      <c r="D28" s="542"/>
      <c r="E28" s="542"/>
      <c r="F28" s="542"/>
      <c r="G28" s="542"/>
      <c r="H28" s="542"/>
      <c r="I28" s="542"/>
      <c r="J28" s="501">
        <f>単価表!D39</f>
        <v>4150</v>
      </c>
      <c r="K28" s="543"/>
      <c r="L28" s="543"/>
      <c r="M28" s="543"/>
      <c r="N28" s="503"/>
      <c r="O28" s="263" t="s">
        <v>6</v>
      </c>
      <c r="P28" s="385">
        <f>【記載例】【別紙2】受託児童数一覧!F36</f>
        <v>12</v>
      </c>
      <c r="Q28" s="432" t="s">
        <v>1</v>
      </c>
      <c r="R28" s="504">
        <f>【記載例】【別紙2】受託児童数一覧!F33</f>
        <v>12</v>
      </c>
      <c r="S28" s="505"/>
      <c r="T28" s="263" t="s">
        <v>15</v>
      </c>
      <c r="U28" s="499">
        <f>J28*R28</f>
        <v>49800</v>
      </c>
      <c r="V28" s="500"/>
      <c r="W28" s="500"/>
      <c r="X28" s="500"/>
      <c r="Y28" s="500"/>
      <c r="Z28" s="500"/>
      <c r="AA28" s="500"/>
      <c r="AB28" s="263" t="s">
        <v>6</v>
      </c>
    </row>
    <row r="29" spans="3:52" ht="15" customHeight="1">
      <c r="C29" s="519" t="s">
        <v>239</v>
      </c>
      <c r="D29" s="520"/>
      <c r="E29" s="520"/>
      <c r="F29" s="520"/>
      <c r="G29" s="520"/>
      <c r="H29" s="520"/>
      <c r="I29" s="521"/>
      <c r="J29" s="501">
        <f>単価表!D40</f>
        <v>1660</v>
      </c>
      <c r="K29" s="503"/>
      <c r="L29" s="503"/>
      <c r="M29" s="503"/>
      <c r="N29" s="503"/>
      <c r="O29" s="263" t="s">
        <v>6</v>
      </c>
      <c r="P29" s="438">
        <f>AZ30</f>
        <v>6</v>
      </c>
      <c r="Q29" s="439" t="s">
        <v>1</v>
      </c>
      <c r="R29" s="504">
        <f>AY30</f>
        <v>6</v>
      </c>
      <c r="S29" s="505"/>
      <c r="T29" s="430" t="s">
        <v>15</v>
      </c>
      <c r="U29" s="499">
        <f>J29*R29</f>
        <v>9960</v>
      </c>
      <c r="V29" s="500"/>
      <c r="W29" s="500"/>
      <c r="X29" s="500"/>
      <c r="Y29" s="500"/>
      <c r="Z29" s="500"/>
      <c r="AA29" s="500"/>
      <c r="AB29" s="263" t="s">
        <v>6</v>
      </c>
      <c r="AH29" s="377"/>
      <c r="AL29" s="423"/>
      <c r="AM29" s="416" t="s">
        <v>314</v>
      </c>
      <c r="AN29" s="418" t="s">
        <v>315</v>
      </c>
      <c r="AO29" s="416" t="s">
        <v>316</v>
      </c>
      <c r="AP29" s="418" t="s">
        <v>317</v>
      </c>
      <c r="AQ29" s="416" t="s">
        <v>318</v>
      </c>
      <c r="AR29" s="418" t="s">
        <v>319</v>
      </c>
      <c r="AS29" s="416" t="s">
        <v>320</v>
      </c>
      <c r="AT29" s="418" t="s">
        <v>321</v>
      </c>
      <c r="AU29" s="416" t="s">
        <v>322</v>
      </c>
      <c r="AV29" s="418" t="s">
        <v>323</v>
      </c>
      <c r="AW29" s="416" t="s">
        <v>324</v>
      </c>
      <c r="AX29" s="418" t="s">
        <v>325</v>
      </c>
      <c r="AY29" s="416" t="s">
        <v>60</v>
      </c>
    </row>
    <row r="30" spans="3:52" ht="15" customHeight="1">
      <c r="C30" s="515" t="s">
        <v>34</v>
      </c>
      <c r="D30" s="516"/>
      <c r="E30" s="516"/>
      <c r="F30" s="516"/>
      <c r="G30" s="516"/>
      <c r="H30" s="517"/>
      <c r="I30" s="518"/>
      <c r="J30" s="526">
        <f>IF(AH30=1,IFERROR(VLOOKUP(C15,単価表!$A$15:$D$23,4,1),0),IF(AH31=2,IFERROR(VLOOKUP(C15,単価表!$A$27:$D$35,4,1),0),))</f>
        <v>8800</v>
      </c>
      <c r="K30" s="527"/>
      <c r="L30" s="527"/>
      <c r="M30" s="527"/>
      <c r="N30" s="528"/>
      <c r="O30" s="513" t="s">
        <v>6</v>
      </c>
      <c r="P30" s="523">
        <f>IFERROR(IF(AI31&gt;0,【記載例】【別紙2】受託児童数一覧!I36,0),0)</f>
        <v>12</v>
      </c>
      <c r="Q30" s="513" t="s">
        <v>1</v>
      </c>
      <c r="R30" s="532">
        <f>IF(J30&gt;0,SUM(R19:S22),0)</f>
        <v>60</v>
      </c>
      <c r="S30" s="533"/>
      <c r="T30" s="513" t="s">
        <v>15</v>
      </c>
      <c r="U30" s="536">
        <f>J30*R30</f>
        <v>528000</v>
      </c>
      <c r="V30" s="537"/>
      <c r="W30" s="537"/>
      <c r="X30" s="537"/>
      <c r="Y30" s="537"/>
      <c r="Z30" s="537"/>
      <c r="AA30" s="537"/>
      <c r="AB30" s="513" t="s">
        <v>6</v>
      </c>
      <c r="AH30" s="378">
        <f>IF(H30="○",1,)</f>
        <v>0</v>
      </c>
      <c r="AL30" s="424" t="s">
        <v>333</v>
      </c>
      <c r="AM30" s="417">
        <f>IF(AM31="○",0,SUM(【記載例】【別紙2】受託児童数一覧!G9:H10))</f>
        <v>1</v>
      </c>
      <c r="AN30" s="419">
        <f>IF(AN31="○",0,SUM(【記載例】【別紙2】受託児童数一覧!G11:H12))</f>
        <v>1</v>
      </c>
      <c r="AO30" s="417">
        <f>IF(AO31="○",0,SUM(【記載例】【別紙2】受託児童数一覧!G13:H14))</f>
        <v>1</v>
      </c>
      <c r="AP30" s="419">
        <f>IF(AP31="○",0,SUM(【記載例】【別紙2】受託児童数一覧!G15:H16))</f>
        <v>1</v>
      </c>
      <c r="AQ30" s="417">
        <f>IF(AQ31="○",0,SUM(【記載例】【別紙2】受託児童数一覧!G17:H18))</f>
        <v>1</v>
      </c>
      <c r="AR30" s="419">
        <f>IF(AR31="○",0,SUM(【記載例】【別紙2】受託児童数一覧!G19:H20))</f>
        <v>1</v>
      </c>
      <c r="AS30" s="417">
        <f>IF(AS31="○",0,SUM(【記載例】【別紙2】受託児童数一覧!G21:H22))</f>
        <v>0</v>
      </c>
      <c r="AT30" s="419">
        <f>IF(AT31="○",0,SUM(【記載例】【別紙2】受託児童数一覧!G23:H24))</f>
        <v>0</v>
      </c>
      <c r="AU30" s="417">
        <f>IF(AU31="○",0,SUM(【記載例】【別紙2】受託児童数一覧!G25:H26))</f>
        <v>0</v>
      </c>
      <c r="AV30" s="419">
        <f>IF(AV31="○",0,SUM(【記載例】【別紙2】受託児童数一覧!G27:H28))</f>
        <v>0</v>
      </c>
      <c r="AW30" s="417">
        <f>IF(AW31="○",0,SUM(【記載例】【別紙2】受託児童数一覧!G29:H30))</f>
        <v>0</v>
      </c>
      <c r="AX30" s="419">
        <f>IF(AX31="○",0,SUM(【記載例】【別紙2】受託児童数一覧!G31:H32))</f>
        <v>0</v>
      </c>
      <c r="AY30" s="417">
        <f>SUM(AM30:AX30)</f>
        <v>6</v>
      </c>
      <c r="AZ30" s="425">
        <f>COUNTIF(AM30:AX30,"&gt;0")</f>
        <v>6</v>
      </c>
    </row>
    <row r="31" spans="3:52" ht="15" customHeight="1">
      <c r="C31" s="515" t="s">
        <v>35</v>
      </c>
      <c r="D31" s="516"/>
      <c r="E31" s="516"/>
      <c r="F31" s="516"/>
      <c r="G31" s="516"/>
      <c r="H31" s="517" t="s">
        <v>302</v>
      </c>
      <c r="I31" s="518"/>
      <c r="J31" s="529"/>
      <c r="K31" s="530"/>
      <c r="L31" s="530"/>
      <c r="M31" s="530"/>
      <c r="N31" s="531"/>
      <c r="O31" s="522"/>
      <c r="P31" s="524"/>
      <c r="Q31" s="525"/>
      <c r="R31" s="534"/>
      <c r="S31" s="535"/>
      <c r="T31" s="522"/>
      <c r="U31" s="538"/>
      <c r="V31" s="539"/>
      <c r="W31" s="539"/>
      <c r="X31" s="539"/>
      <c r="Y31" s="539"/>
      <c r="Z31" s="539"/>
      <c r="AA31" s="539"/>
      <c r="AB31" s="514"/>
      <c r="AH31" s="378">
        <f>IF(H31="○",2,)</f>
        <v>2</v>
      </c>
      <c r="AI31" s="270">
        <f>SUM(AH30:AH31)</f>
        <v>2</v>
      </c>
      <c r="AL31" s="424" t="s">
        <v>334</v>
      </c>
      <c r="AM31" s="421">
        <f>【記載例】【別紙5】チーム保育推進加算!E40</f>
        <v>0</v>
      </c>
      <c r="AN31" s="421">
        <f>【記載例】【別紙5】チーム保育推進加算!F40</f>
        <v>0</v>
      </c>
      <c r="AO31" s="421">
        <f>【記載例】【別紙5】チーム保育推進加算!G40</f>
        <v>0</v>
      </c>
      <c r="AP31" s="421">
        <f>【記載例】【別紙5】チーム保育推進加算!H40</f>
        <v>0</v>
      </c>
      <c r="AQ31" s="421">
        <f>【記載例】【別紙5】チーム保育推進加算!I40</f>
        <v>0</v>
      </c>
      <c r="AR31" s="421">
        <f>【記載例】【別紙5】チーム保育推進加算!J40</f>
        <v>0</v>
      </c>
      <c r="AS31" s="421" t="str">
        <f>【記載例】【別紙5】チーム保育推進加算!K40</f>
        <v>○</v>
      </c>
      <c r="AT31" s="421" t="str">
        <f>【記載例】【別紙5】チーム保育推進加算!L40</f>
        <v>○</v>
      </c>
      <c r="AU31" s="421" t="str">
        <f>【記載例】【別紙5】チーム保育推進加算!M40</f>
        <v>○</v>
      </c>
      <c r="AV31" s="421" t="str">
        <f>【記載例】【別紙5】チーム保育推進加算!N40</f>
        <v>○</v>
      </c>
      <c r="AW31" s="421" t="str">
        <f>【記載例】【別紙5】チーム保育推進加算!O40</f>
        <v>○</v>
      </c>
      <c r="AX31" s="421" t="str">
        <f>【記載例】【別紙5】チーム保育推進加算!P40</f>
        <v>○</v>
      </c>
      <c r="AY31" s="415">
        <f>COUNTIF(AM31:AX31,"○")</f>
        <v>6</v>
      </c>
    </row>
    <row r="32" spans="3:52" ht="15" customHeight="1" thickBot="1">
      <c r="C32" s="506" t="s">
        <v>178</v>
      </c>
      <c r="D32" s="507"/>
      <c r="E32" s="507"/>
      <c r="F32" s="507"/>
      <c r="G32" s="508"/>
      <c r="H32" s="509" t="s">
        <v>302</v>
      </c>
      <c r="I32" s="510"/>
      <c r="J32" s="501">
        <f>IFERROR(VLOOKUP($C$15,単価表!$A$61:$D$69,4,TRUE),0)</f>
        <v>14720</v>
      </c>
      <c r="K32" s="502"/>
      <c r="L32" s="502"/>
      <c r="M32" s="502"/>
      <c r="N32" s="503"/>
      <c r="O32" s="263" t="s">
        <v>6</v>
      </c>
      <c r="P32" s="440">
        <f>IF(H32="○",AY31,0)</f>
        <v>6</v>
      </c>
      <c r="Q32" s="441" t="s">
        <v>1</v>
      </c>
      <c r="R32" s="504">
        <f>IF(H32="○",【記載例】【別紙5】チーム保育推進加算!F36,0)</f>
        <v>30</v>
      </c>
      <c r="S32" s="505"/>
      <c r="T32" s="432" t="s">
        <v>15</v>
      </c>
      <c r="U32" s="499">
        <f>J32*R32</f>
        <v>441600</v>
      </c>
      <c r="V32" s="500"/>
      <c r="W32" s="500"/>
      <c r="X32" s="500"/>
      <c r="Y32" s="500"/>
      <c r="Z32" s="500"/>
      <c r="AA32" s="500"/>
      <c r="AB32" s="277" t="s">
        <v>6</v>
      </c>
      <c r="AH32" s="379"/>
    </row>
    <row r="33" spans="3:28" ht="15" customHeight="1" thickBot="1">
      <c r="C33" s="279"/>
      <c r="D33" s="279"/>
      <c r="E33" s="279"/>
      <c r="F33" s="279"/>
      <c r="G33" s="279"/>
      <c r="H33" s="279"/>
      <c r="I33" s="279"/>
      <c r="J33" s="227"/>
      <c r="K33" s="227"/>
      <c r="L33" s="227"/>
      <c r="M33" s="227"/>
      <c r="N33" s="227"/>
      <c r="O33" s="227"/>
      <c r="P33" s="227"/>
      <c r="Q33" s="227"/>
      <c r="R33" s="280"/>
      <c r="S33" s="280"/>
      <c r="T33" s="281" t="s">
        <v>237</v>
      </c>
      <c r="U33" s="511">
        <f>SUM(U27:AA32)</f>
        <v>1035960</v>
      </c>
      <c r="V33" s="512"/>
      <c r="W33" s="512"/>
      <c r="X33" s="512"/>
      <c r="Y33" s="512"/>
      <c r="Z33" s="512"/>
      <c r="AA33" s="512"/>
      <c r="AB33" s="268" t="s">
        <v>6</v>
      </c>
    </row>
  </sheetData>
  <sheetProtection sheet="1" autoFilter="0"/>
  <protectedRanges>
    <protectedRange sqref="H30:H31" name="範囲1_2_1"/>
    <protectedRange sqref="L16" name="範囲1_1_1"/>
    <protectedRange sqref="H33" name="範囲1_3_1"/>
    <protectedRange sqref="H32" name="範囲1_3_1_1"/>
  </protectedRanges>
  <mergeCells count="64">
    <mergeCell ref="C17:I17"/>
    <mergeCell ref="J17:O18"/>
    <mergeCell ref="P17:Q18"/>
    <mergeCell ref="R17:T18"/>
    <mergeCell ref="U17:AB18"/>
    <mergeCell ref="C18:I18"/>
    <mergeCell ref="X4:AC4"/>
    <mergeCell ref="K9:V9"/>
    <mergeCell ref="K12:V12"/>
    <mergeCell ref="C14:D14"/>
    <mergeCell ref="L16:M16"/>
    <mergeCell ref="J19:N19"/>
    <mergeCell ref="R19:S19"/>
    <mergeCell ref="U19:AA19"/>
    <mergeCell ref="C21:I21"/>
    <mergeCell ref="J21:N21"/>
    <mergeCell ref="R21:S21"/>
    <mergeCell ref="U21:AA21"/>
    <mergeCell ref="C20:I20"/>
    <mergeCell ref="J20:N20"/>
    <mergeCell ref="R20:S20"/>
    <mergeCell ref="U20:AA20"/>
    <mergeCell ref="C19:I19"/>
    <mergeCell ref="C22:I22"/>
    <mergeCell ref="J22:N22"/>
    <mergeCell ref="R22:S22"/>
    <mergeCell ref="U22:AA22"/>
    <mergeCell ref="U23:AA23"/>
    <mergeCell ref="C25:I25"/>
    <mergeCell ref="J25:O26"/>
    <mergeCell ref="P25:Q26"/>
    <mergeCell ref="R25:T26"/>
    <mergeCell ref="U25:AB26"/>
    <mergeCell ref="C26:I26"/>
    <mergeCell ref="C27:I27"/>
    <mergeCell ref="J27:N27"/>
    <mergeCell ref="R27:S27"/>
    <mergeCell ref="U27:AA27"/>
    <mergeCell ref="C28:I28"/>
    <mergeCell ref="J28:N28"/>
    <mergeCell ref="R28:S28"/>
    <mergeCell ref="U28:AA28"/>
    <mergeCell ref="U29:AA29"/>
    <mergeCell ref="C30:G30"/>
    <mergeCell ref="H30:I30"/>
    <mergeCell ref="J30:N31"/>
    <mergeCell ref="O30:O31"/>
    <mergeCell ref="P30:P31"/>
    <mergeCell ref="Q30:Q31"/>
    <mergeCell ref="C31:G31"/>
    <mergeCell ref="H31:I31"/>
    <mergeCell ref="C29:I29"/>
    <mergeCell ref="J29:N29"/>
    <mergeCell ref="R29:S29"/>
    <mergeCell ref="U33:AA33"/>
    <mergeCell ref="R30:S31"/>
    <mergeCell ref="T30:T31"/>
    <mergeCell ref="U30:AA31"/>
    <mergeCell ref="AB30:AB31"/>
    <mergeCell ref="C32:G32"/>
    <mergeCell ref="H32:I32"/>
    <mergeCell ref="J32:N32"/>
    <mergeCell ref="R32:S32"/>
    <mergeCell ref="U32:AA32"/>
  </mergeCells>
  <phoneticPr fontId="5"/>
  <conditionalFormatting sqref="T33:U33">
    <cfRule type="expression" dxfId="0" priority="1">
      <formula>#REF!=FALSE</formula>
    </cfRule>
  </conditionalFormatting>
  <dataValidations count="3">
    <dataValidation type="list" allowBlank="1" showInputMessage="1" showErrorMessage="1" sqref="H31:I31" xr:uid="{511490DC-E8CC-46CC-9ABB-B45A1AC969D2}">
      <formula1>" ,○"</formula1>
    </dataValidation>
    <dataValidation type="list" allowBlank="1" showInputMessage="1" showErrorMessage="1" sqref="H30:I30" xr:uid="{A5658139-ACA2-432B-8A76-3222F047238B}">
      <formula1>"   ,○"</formula1>
    </dataValidation>
    <dataValidation type="list" allowBlank="1" showInputMessage="1" showErrorMessage="1" sqref="H32:I32" xr:uid="{B6B61E7C-F6B1-4863-9BA8-77CF04A9DF9D}">
      <formula1>"○"</formula1>
    </dataValidation>
  </dataValidations>
  <pageMargins left="0.39370078740157483" right="0.39370078740157483" top="0.41" bottom="0.3" header="0.67" footer="0.28999999999999998"/>
  <pageSetup paperSize="9" scale="82" orientation="portrait" blackAndWhite="1"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13</vt:i4>
      </vt:variant>
    </vt:vector>
  </HeadingPairs>
  <TitlesOfParts>
    <vt:vector size="27" baseType="lpstr">
      <vt:lpstr>変更申請書（区外）</vt:lpstr>
      <vt:lpstr>【別紙1】変更計画書</vt:lpstr>
      <vt:lpstr>①【区内園】運営費申請書第1号様式  </vt:lpstr>
      <vt:lpstr>【別紙2】受託児童数一覧</vt:lpstr>
      <vt:lpstr>【別紙3】事業計画書</vt:lpstr>
      <vt:lpstr>【別紙4】収支予算書</vt:lpstr>
      <vt:lpstr>【別紙5】チーム保育推進加算</vt:lpstr>
      <vt:lpstr>【記載例】変更申請書（区内）</vt:lpstr>
      <vt:lpstr>【記載例】【別紙1】変更計画書</vt:lpstr>
      <vt:lpstr>【記載例】【別紙2】受託児童数一覧</vt:lpstr>
      <vt:lpstr>【記載例】【別紙3】事業計画書</vt:lpstr>
      <vt:lpstr>【記載例】【別紙4】収支予算書</vt:lpstr>
      <vt:lpstr>【記載例】【別紙5】チーム保育推進加算</vt:lpstr>
      <vt:lpstr>単価表</vt:lpstr>
      <vt:lpstr>【記載例】【別紙1】変更計画書!Print_Area</vt:lpstr>
      <vt:lpstr>【記載例】【別紙2】受託児童数一覧!Print_Area</vt:lpstr>
      <vt:lpstr>【記載例】【別紙3】事業計画書!Print_Area</vt:lpstr>
      <vt:lpstr>【記載例】【別紙4】収支予算書!Print_Area</vt:lpstr>
      <vt:lpstr>【記載例】【別紙5】チーム保育推進加算!Print_Area</vt:lpstr>
      <vt:lpstr>'【記載例】変更申請書（区内）'!Print_Area</vt:lpstr>
      <vt:lpstr>【別紙1】変更計画書!Print_Area</vt:lpstr>
      <vt:lpstr>【別紙2】受託児童数一覧!Print_Area</vt:lpstr>
      <vt:lpstr>【別紙3】事業計画書!Print_Area</vt:lpstr>
      <vt:lpstr>【別紙4】収支予算書!Print_Area</vt:lpstr>
      <vt:lpstr>【別紙5】チーム保育推進加算!Print_Area</vt:lpstr>
      <vt:lpstr>'①【区内園】運営費申請書第1号様式  '!Print_Area</vt:lpstr>
      <vt:lpstr>'変更申請書（区外）'!Print_Area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長嶋　勇輝</dc:creator>
  <cp:lastModifiedBy>岡山　馨</cp:lastModifiedBy>
  <cp:lastPrinted>2024-08-20T03:22:33Z</cp:lastPrinted>
  <dcterms:created xsi:type="dcterms:W3CDTF">2010-03-25T08:24:55Z</dcterms:created>
  <dcterms:modified xsi:type="dcterms:W3CDTF">2025-01-21T06:17:33Z</dcterms:modified>
</cp:coreProperties>
</file>