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minnen25wsfc12\SEA02413\8年度\00-07 子ども・子育て支援担当\160　子ども・子育て地域活動助成事業\07 広報\HP掲載\HP更新用\R8\"/>
    </mc:Choice>
  </mc:AlternateContent>
  <xr:revisionPtr revIDLastSave="0" documentId="13_ncr:1_{BB39070D-CD17-4B3A-B7A2-3FF1CEE1677E}" xr6:coauthVersionLast="47" xr6:coauthVersionMax="47" xr10:uidLastSave="{00000000-0000-0000-0000-000000000000}"/>
  <bookViews>
    <workbookView xWindow="-22245" yWindow="-16320" windowWidth="29040" windowHeight="15720" activeTab="1" xr2:uid="{00000000-000D-0000-FFFF-FFFF00000000}"/>
  </bookViews>
  <sheets>
    <sheet name="チェックリスト" sheetId="5" r:id="rId1"/>
    <sheet name="実績報告書兼精算書" sheetId="1" r:id="rId2"/>
    <sheet name="活動実績報告書" sheetId="2" r:id="rId3"/>
    <sheet name="実施スケジュール一覧 " sheetId="8" r:id="rId4"/>
    <sheet name="収支報告書" sheetId="4" r:id="rId5"/>
    <sheet name="勤務表" sheetId="6" r:id="rId6"/>
    <sheet name="領収書貼付け用台紙（印刷して使用してください）" sheetId="7" r:id="rId7"/>
  </sheets>
  <definedNames>
    <definedName name="_xlnm.Print_Area" localSheetId="0">チェックリスト!$A$1:$D$24</definedName>
    <definedName name="_xlnm.Print_Area" localSheetId="2">活動実績報告書!$A$1:$J$40</definedName>
    <definedName name="_xlnm.Print_Area" localSheetId="5">勤務表!$A$1:$H$41</definedName>
    <definedName name="_xlnm.Print_Area" localSheetId="3">'実施スケジュール一覧 '!$A$1:$Q$204</definedName>
    <definedName name="_xlnm.Print_Area" localSheetId="1">実績報告書兼精算書!$A$1:$I$32</definedName>
    <definedName name="_xlnm.Print_Area" localSheetId="4">収支報告書!$A$1:$H$59</definedName>
    <definedName name="_xlnm.Print_Area" localSheetId="6">'領収書貼付け用台紙（印刷して使用してください）'!$A$1:$J$40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8" l="1" a="1"/>
  <c r="M7" i="8" s="1"/>
  <c r="M9" i="8" a="1"/>
  <c r="M9" i="8"/>
  <c r="M11" i="8" a="1"/>
  <c r="M11" i="8" s="1"/>
  <c r="M13" i="8" a="1"/>
  <c r="M13" i="8" s="1"/>
  <c r="M15" i="8" a="1"/>
  <c r="M15" i="8"/>
  <c r="M17" i="8" a="1"/>
  <c r="M17" i="8"/>
  <c r="M19" i="8" a="1"/>
  <c r="M19" i="8" s="1"/>
  <c r="M21" i="8" a="1"/>
  <c r="M21" i="8"/>
  <c r="M23" i="8" a="1"/>
  <c r="M23" i="8"/>
  <c r="M25" i="8" a="1"/>
  <c r="M25" i="8" s="1"/>
  <c r="M27" i="8" a="1"/>
  <c r="M27" i="8"/>
  <c r="M29" i="8" a="1"/>
  <c r="M29" i="8"/>
  <c r="M31" i="8" a="1"/>
  <c r="M31" i="8" s="1"/>
  <c r="M33" i="8" a="1"/>
  <c r="M33" i="8"/>
  <c r="M35" i="8" a="1"/>
  <c r="M35" i="8"/>
  <c r="M37" i="8" a="1"/>
  <c r="M37" i="8" s="1"/>
  <c r="M39" i="8" a="1"/>
  <c r="M39" i="8"/>
  <c r="M41" i="8" a="1"/>
  <c r="M41" i="8"/>
  <c r="M43" i="8" a="1"/>
  <c r="M43" i="8" s="1"/>
  <c r="M45" i="8" a="1"/>
  <c r="M45" i="8"/>
  <c r="M47" i="8" a="1"/>
  <c r="M47" i="8"/>
  <c r="M49" i="8" a="1"/>
  <c r="M49" i="8" s="1"/>
  <c r="M51" i="8" a="1"/>
  <c r="M51" i="8"/>
  <c r="M53" i="8" a="1"/>
  <c r="M53" i="8"/>
  <c r="M55" i="8" a="1"/>
  <c r="M55" i="8" s="1"/>
  <c r="M57" i="8" a="1"/>
  <c r="M57" i="8"/>
  <c r="M59" i="8" a="1"/>
  <c r="M59" i="8"/>
  <c r="M61" i="8" a="1"/>
  <c r="M61" i="8" s="1"/>
  <c r="M63" i="8" a="1"/>
  <c r="M63" i="8"/>
  <c r="M65" i="8" a="1"/>
  <c r="M65" i="8"/>
  <c r="M67" i="8" a="1"/>
  <c r="M67" i="8" s="1"/>
  <c r="M69" i="8" a="1"/>
  <c r="M69" i="8"/>
  <c r="M71" i="8" a="1"/>
  <c r="M71" i="8"/>
  <c r="M73" i="8" a="1"/>
  <c r="M73" i="8" s="1"/>
  <c r="M75" i="8" a="1"/>
  <c r="M75" i="8"/>
  <c r="M77" i="8" a="1"/>
  <c r="M77" i="8"/>
  <c r="M79" i="8" a="1"/>
  <c r="M79" i="8" s="1"/>
  <c r="M81" i="8" a="1"/>
  <c r="M81" i="8"/>
  <c r="M83" i="8" a="1"/>
  <c r="M83" i="8"/>
  <c r="M85" i="8" a="1"/>
  <c r="M85" i="8" s="1"/>
  <c r="M87" i="8" a="1"/>
  <c r="M87" i="8"/>
  <c r="M89" i="8" a="1"/>
  <c r="M89" i="8"/>
  <c r="M91" i="8" a="1"/>
  <c r="M91" i="8" s="1"/>
  <c r="M93" i="8" a="1"/>
  <c r="M93" i="8"/>
  <c r="M95" i="8" a="1"/>
  <c r="M95" i="8"/>
  <c r="M97" i="8" a="1"/>
  <c r="M97" i="8" s="1"/>
  <c r="M99" i="8" a="1"/>
  <c r="M99" i="8"/>
  <c r="M101" i="8" a="1"/>
  <c r="M101" i="8"/>
  <c r="M103" i="8" a="1"/>
  <c r="M103" i="8" s="1"/>
  <c r="M105" i="8" a="1"/>
  <c r="M105" i="8"/>
  <c r="M107" i="8" a="1"/>
  <c r="M107" i="8"/>
  <c r="M109" i="8" a="1"/>
  <c r="M109" i="8" s="1"/>
  <c r="M111" i="8" a="1"/>
  <c r="M111" i="8"/>
  <c r="M113" i="8" a="1"/>
  <c r="M113" i="8"/>
  <c r="M115" i="8" a="1"/>
  <c r="M115" i="8" s="1"/>
  <c r="M117" i="8" a="1"/>
  <c r="M117" i="8"/>
  <c r="M119" i="8" a="1"/>
  <c r="M119" i="8"/>
  <c r="M121" i="8" a="1"/>
  <c r="M121" i="8" s="1"/>
  <c r="M123" i="8" a="1"/>
  <c r="M123" i="8"/>
  <c r="M125" i="8" a="1"/>
  <c r="M125" i="8"/>
  <c r="M127" i="8" a="1"/>
  <c r="M127" i="8" s="1"/>
  <c r="M129" i="8" a="1"/>
  <c r="M129" i="8"/>
  <c r="M131" i="8" a="1"/>
  <c r="M131" i="8"/>
  <c r="M133" i="8" a="1"/>
  <c r="M133" i="8" s="1"/>
  <c r="M135" i="8" a="1"/>
  <c r="M135" i="8"/>
  <c r="M137" i="8" a="1"/>
  <c r="M137" i="8"/>
  <c r="M139" i="8" a="1"/>
  <c r="M139" i="8" s="1"/>
  <c r="M141" i="8" a="1"/>
  <c r="M141" i="8"/>
  <c r="M143" i="8" a="1"/>
  <c r="M143" i="8"/>
  <c r="M145" i="8" a="1"/>
  <c r="M145" i="8" s="1"/>
  <c r="M147" i="8" a="1"/>
  <c r="M147" i="8"/>
  <c r="M149" i="8" a="1"/>
  <c r="M149" i="8"/>
  <c r="M151" i="8" a="1"/>
  <c r="M151" i="8" s="1"/>
  <c r="M153" i="8" a="1"/>
  <c r="M153" i="8"/>
  <c r="M155" i="8" a="1"/>
  <c r="M155" i="8"/>
  <c r="M157" i="8" a="1"/>
  <c r="M157" i="8" s="1"/>
  <c r="M159" i="8" a="1"/>
  <c r="M159" i="8"/>
  <c r="M161" i="8" a="1"/>
  <c r="M161" i="8"/>
  <c r="M163" i="8" a="1"/>
  <c r="M163" i="8" s="1"/>
  <c r="M165" i="8" a="1"/>
  <c r="M165" i="8"/>
  <c r="M167" i="8" a="1"/>
  <c r="M167" i="8"/>
  <c r="M169" i="8" a="1"/>
  <c r="M169" i="8" s="1"/>
  <c r="M171" i="8" a="1"/>
  <c r="M171" i="8"/>
  <c r="M173" i="8" a="1"/>
  <c r="M173" i="8"/>
  <c r="M175" i="8" a="1"/>
  <c r="M175" i="8" s="1"/>
  <c r="M177" i="8" a="1"/>
  <c r="M177" i="8"/>
  <c r="M179" i="8" a="1"/>
  <c r="M179" i="8"/>
  <c r="M181" i="8" a="1"/>
  <c r="M181" i="8" s="1"/>
  <c r="M183" i="8" a="1"/>
  <c r="M183" i="8"/>
  <c r="M185" i="8" a="1"/>
  <c r="M185" i="8"/>
  <c r="M187" i="8" a="1"/>
  <c r="M187" i="8" s="1"/>
  <c r="M189" i="8" a="1"/>
  <c r="M189" i="8"/>
  <c r="M191" i="8" a="1"/>
  <c r="M191" i="8"/>
  <c r="M193" i="8" a="1"/>
  <c r="M193" i="8" s="1"/>
  <c r="M195" i="8" a="1"/>
  <c r="M195" i="8"/>
  <c r="M197" i="8" a="1"/>
  <c r="M197" i="8"/>
  <c r="M199" i="8" a="1"/>
  <c r="M199" i="8" s="1"/>
  <c r="M201" i="8" a="1"/>
  <c r="M201" i="8"/>
  <c r="M203" i="8" a="1"/>
  <c r="M203" i="8"/>
  <c r="M5" i="8" a="1"/>
  <c r="M5" i="8" s="1"/>
  <c r="Y56" i="4"/>
  <c r="Z48" i="4"/>
  <c r="AB45" i="4"/>
  <c r="Z45" i="4"/>
  <c r="AB42" i="4"/>
  <c r="Z42" i="4"/>
  <c r="AB38" i="4"/>
  <c r="Z38" i="4"/>
  <c r="AB35" i="4"/>
  <c r="Z35" i="4"/>
  <c r="AB31" i="4"/>
  <c r="Z31" i="4"/>
  <c r="AB27" i="4"/>
  <c r="Z27" i="4"/>
  <c r="Z24" i="4"/>
  <c r="AB21" i="4"/>
  <c r="Z21" i="4"/>
  <c r="Z13" i="4"/>
  <c r="O56" i="4"/>
  <c r="R48" i="4"/>
  <c r="P48" i="4"/>
  <c r="R45" i="4"/>
  <c r="P45" i="4"/>
  <c r="R42" i="4"/>
  <c r="P42" i="4"/>
  <c r="R38" i="4"/>
  <c r="P38" i="4"/>
  <c r="R35" i="4"/>
  <c r="P35" i="4"/>
  <c r="R31" i="4"/>
  <c r="P31" i="4"/>
  <c r="R27" i="4"/>
  <c r="P27" i="4"/>
  <c r="P24" i="4"/>
  <c r="R21" i="4"/>
  <c r="P21" i="4"/>
  <c r="P13" i="4"/>
  <c r="P51" i="4" l="1"/>
  <c r="R51" i="4"/>
  <c r="O57" i="4" s="1"/>
  <c r="O58" i="4" s="1"/>
  <c r="Z51" i="4"/>
  <c r="AB51" i="4"/>
  <c r="Y57" i="4" s="1"/>
  <c r="Y58" i="4" s="1"/>
  <c r="D22" i="2" l="1"/>
  <c r="D21" i="2"/>
  <c r="B4" i="2"/>
  <c r="AE25" i="8" a="1"/>
  <c r="AE25" i="8" s="1"/>
  <c r="AE23" i="8" a="1"/>
  <c r="AE23" i="8" s="1"/>
  <c r="AE21" i="8" a="1"/>
  <c r="AE21" i="8" s="1"/>
  <c r="AE19" i="8" a="1"/>
  <c r="AE19" i="8" s="1"/>
  <c r="AE17" i="8" a="1"/>
  <c r="AE17" i="8" s="1"/>
  <c r="AE13" i="8" a="1"/>
  <c r="AE13" i="8" s="1"/>
  <c r="AE11" i="8" a="1"/>
  <c r="AE11" i="8" s="1"/>
  <c r="AE9" i="8" a="1"/>
  <c r="AE9" i="8" s="1"/>
  <c r="AE7" i="8" a="1"/>
  <c r="AE7" i="8" s="1"/>
  <c r="AE5" i="8" a="1"/>
  <c r="AE5" i="8" s="1"/>
  <c r="AE3" i="8" a="1"/>
  <c r="AE3" i="8" s="1"/>
  <c r="M3" i="8" a="1"/>
  <c r="M3" i="8" s="1"/>
  <c r="G5"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C2" i="6"/>
  <c r="D3" i="4"/>
  <c r="D4" i="4"/>
  <c r="B3" i="2"/>
  <c r="B5" i="2"/>
  <c r="G6" i="6"/>
  <c r="E39" i="6" l="1"/>
  <c r="F40" i="6" s="1"/>
  <c r="G39" i="6" s="1"/>
  <c r="E56" i="4" l="1"/>
  <c r="H48" i="4"/>
  <c r="F48" i="4"/>
  <c r="H45" i="4"/>
  <c r="F45" i="4"/>
  <c r="H42" i="4"/>
  <c r="F42" i="4"/>
  <c r="H38" i="4"/>
  <c r="F38" i="4"/>
  <c r="H35" i="4"/>
  <c r="F35" i="4"/>
  <c r="H31" i="4"/>
  <c r="F31" i="4"/>
  <c r="H27" i="4"/>
  <c r="F27" i="4"/>
  <c r="F24" i="4"/>
  <c r="H21" i="4"/>
  <c r="F21" i="4"/>
  <c r="F13" i="4"/>
  <c r="F51" i="4" l="1"/>
  <c r="F18" i="1" s="1"/>
  <c r="H51" i="4"/>
  <c r="F19" i="1" l="1"/>
  <c r="E57" i="4"/>
  <c r="E58"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Nozaki105</author>
  </authors>
  <commentList>
    <comment ref="A5" authorId="0" shapeId="0" xr:uid="{5C099A0B-BB1D-4059-AAC1-CFD9266B6D68}">
      <text>
        <r>
          <rPr>
            <b/>
            <sz val="9"/>
            <color indexed="81"/>
            <rFont val="MS P ゴシック"/>
            <family val="3"/>
            <charset val="128"/>
          </rPr>
          <t>提出日を入力してください。
※助成事業完了の日から2週間以内に提出
助成事業完了日とは…交付申請書（11月～12月に提出）に記入した「助成事業完了予定日」のこと。</t>
        </r>
      </text>
    </comment>
    <comment ref="G7" authorId="0" shapeId="0" xr:uid="{4D87B7E5-7DBE-48B5-A484-587FD55809D8}">
      <text>
        <r>
          <rPr>
            <b/>
            <sz val="9"/>
            <color indexed="81"/>
            <rFont val="MS P ゴシック"/>
            <family val="3"/>
            <charset val="128"/>
          </rPr>
          <t>交付申請書と同じ「申請者」を入力してください。
※個人の場合は団体名、役職名は記入不要</t>
        </r>
      </text>
    </comment>
    <comment ref="C16" authorId="0" shapeId="0" xr:uid="{F73F8BA4-B51D-4170-8012-F09FFB2A86D9}">
      <text>
        <r>
          <rPr>
            <b/>
            <sz val="9"/>
            <color indexed="81"/>
            <rFont val="MS P ゴシック"/>
            <family val="3"/>
            <charset val="128"/>
          </rPr>
          <t>プルダウンで選択</t>
        </r>
      </text>
    </comment>
    <comment ref="F17" authorId="0" shapeId="0" xr:uid="{B1775FFD-D8D3-43A7-8237-AB741A13427F}">
      <text>
        <r>
          <rPr>
            <b/>
            <sz val="9"/>
            <color indexed="81"/>
            <rFont val="MS P ゴシック"/>
            <family val="3"/>
            <charset val="128"/>
          </rPr>
          <t>交付決定された金額を入力してください。</t>
        </r>
      </text>
    </comment>
    <comment ref="E23" authorId="0" shapeId="0" xr:uid="{B75E603A-042C-495C-B6C2-88ADF4366575}">
      <text>
        <r>
          <rPr>
            <b/>
            <sz val="9"/>
            <color indexed="81"/>
            <rFont val="MS P ゴシック"/>
            <family val="3"/>
            <charset val="128"/>
          </rPr>
          <t>助成事業が完了した日付を入力してください。
※交付申請書の事業完了予定日と異なる場合は、変更届が必要な可能性があるため、子ども家庭課に連絡すること。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Nozaki105</author>
  </authors>
  <commentList>
    <comment ref="B6" authorId="0" shapeId="0" xr:uid="{AD5F816C-3E5C-4F79-9692-D0DCF2ADDEFC}">
      <text>
        <r>
          <rPr>
            <b/>
            <sz val="9"/>
            <color indexed="81"/>
            <rFont val="MS P ゴシック"/>
            <family val="3"/>
            <charset val="128"/>
          </rPr>
          <t>プルダウンで選択</t>
        </r>
      </text>
    </comment>
    <comment ref="B7" authorId="0" shapeId="0" xr:uid="{34D6DF50-669B-4A4B-A829-011DA9F1AA7D}">
      <text>
        <r>
          <rPr>
            <b/>
            <sz val="9"/>
            <color indexed="81"/>
            <rFont val="MS P ゴシック"/>
            <family val="3"/>
            <charset val="128"/>
          </rPr>
          <t>入力してください。</t>
        </r>
      </text>
    </comment>
    <comment ref="B12" authorId="0" shapeId="0" xr:uid="{857467F9-16D6-47D9-99D6-870BEBB9AFD4}">
      <text>
        <r>
          <rPr>
            <b/>
            <sz val="9"/>
            <color indexed="81"/>
            <rFont val="MS P ゴシック"/>
            <family val="3"/>
            <charset val="128"/>
          </rPr>
          <t>入力してください。</t>
        </r>
      </text>
    </comment>
    <comment ref="D20" authorId="0" shapeId="0" xr:uid="{10DFA787-A84D-4C01-A02F-AFC2E468DE0F}">
      <text>
        <r>
          <rPr>
            <b/>
            <sz val="9"/>
            <color indexed="81"/>
            <rFont val="MS P ゴシック"/>
            <family val="3"/>
            <charset val="128"/>
          </rPr>
          <t>入力してください。</t>
        </r>
      </text>
    </comment>
    <comment ref="B23" authorId="0" shapeId="0" xr:uid="{F5306C0A-DCEB-445C-B533-2205DD661C08}">
      <text>
        <r>
          <rPr>
            <b/>
            <sz val="9"/>
            <color indexed="81"/>
            <rFont val="MS P ゴシック"/>
            <family val="3"/>
            <charset val="128"/>
          </rPr>
          <t>プルダウンで選択</t>
        </r>
      </text>
    </comment>
    <comment ref="B25" authorId="0" shapeId="0" xr:uid="{974E13EE-734D-40FA-B751-707946702CFE}">
      <text>
        <r>
          <rPr>
            <b/>
            <sz val="9"/>
            <color indexed="81"/>
            <rFont val="MS P ゴシック"/>
            <family val="3"/>
            <charset val="128"/>
          </rPr>
          <t>入力してください。</t>
        </r>
      </text>
    </comment>
    <comment ref="B31" authorId="0" shapeId="0" xr:uid="{40658C26-5EEF-419D-8759-803F7CA6E322}">
      <text>
        <r>
          <rPr>
            <b/>
            <sz val="9"/>
            <color indexed="81"/>
            <rFont val="MS P ゴシック"/>
            <family val="3"/>
            <charset val="128"/>
          </rPr>
          <t>入力してください。</t>
        </r>
      </text>
    </comment>
    <comment ref="B36" authorId="0" shapeId="0" xr:uid="{4B21AC86-050B-4FBD-B7F4-884EE002D0C0}">
      <text>
        <r>
          <rPr>
            <b/>
            <sz val="9"/>
            <color indexed="81"/>
            <rFont val="MS P ゴシック"/>
            <family val="3"/>
            <charset val="128"/>
          </rPr>
          <t>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Nozaki105</author>
  </authors>
  <commentList>
    <comment ref="H2" authorId="0" shapeId="0" xr:uid="{B8EE9917-51A4-4A0C-90A1-A665270FC0B6}">
      <text>
        <r>
          <rPr>
            <b/>
            <sz val="9"/>
            <color indexed="81"/>
            <rFont val="MS P ゴシック"/>
            <family val="3"/>
            <charset val="128"/>
          </rPr>
          <t>講師・スタッフは含めないこと</t>
        </r>
      </text>
    </comment>
    <comment ref="K2" authorId="0" shapeId="0" xr:uid="{95AE46C2-86F8-47BF-9505-277FEAFEFF43}">
      <text>
        <r>
          <rPr>
            <b/>
            <sz val="6"/>
            <color indexed="81"/>
            <rFont val="MS P ゴシック"/>
            <family val="3"/>
            <charset val="128"/>
          </rPr>
          <t>会議・打合せの場合は、参加者数・参加費、１回あたりの収入（自動入力）の入力不要</t>
        </r>
      </text>
    </comment>
    <comment ref="M2" authorId="0" shapeId="0" xr:uid="{E08DE967-FFA2-4A2E-8283-72A97B483B0E}">
      <text>
        <r>
          <rPr>
            <b/>
            <sz val="9"/>
            <color indexed="81"/>
            <rFont val="MS P ゴシック"/>
            <family val="3"/>
            <charset val="128"/>
          </rPr>
          <t>収支報告書の参加費の合計額と合わせること。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Nozaki105</author>
  </authors>
  <commentList>
    <comment ref="G2" authorId="0" shapeId="0" xr:uid="{F3B186F3-C928-4D76-9F03-2DE112555EE3}">
      <text>
        <r>
          <rPr>
            <b/>
            <sz val="9"/>
            <color indexed="81"/>
            <rFont val="MS P ゴシック"/>
            <family val="3"/>
            <charset val="128"/>
          </rPr>
          <t>複数枚ある場合は、入力してください。</t>
        </r>
      </text>
    </comment>
    <comment ref="E3" authorId="0" shapeId="0" xr:uid="{29B696A8-88D1-4ACD-B793-4A295EF77B3C}">
      <text>
        <r>
          <rPr>
            <b/>
            <sz val="9"/>
            <color indexed="81"/>
            <rFont val="MS P ゴシック"/>
            <family val="3"/>
            <charset val="128"/>
          </rPr>
          <t xml:space="preserve">勤務した者の氏名を入力してください。
団体会員、臨時に雇用した人に支払いをした場合は、「1人につき1枚勤務表」を作成してください。
※団体会員、臨時に雇用した人への給与は、収支報告書での「人件費」にあたります。
※団体会員以外（ボランティア等）への謝礼の支払いは「報償費」となるため、勤務表の作成は不要です。
</t>
        </r>
      </text>
    </comment>
    <comment ref="D4" authorId="0" shapeId="0" xr:uid="{66513796-7871-40F3-B45C-4B88574926BB}">
      <text>
        <r>
          <rPr>
            <b/>
            <sz val="9"/>
            <color indexed="81"/>
            <rFont val="MS P ゴシック"/>
            <family val="3"/>
            <charset val="128"/>
          </rPr>
          <t xml:space="preserve">必ず「領収書」を受け取ってください。
団体会員に支払いをした場合、収支報告書の裏付け資料として必要になります。
※領収書には、「勤務日」「被雇用者の住所」「署名」の記載が必要です。
</t>
        </r>
      </text>
    </comment>
    <comment ref="E38" authorId="0" shapeId="0" xr:uid="{F480CA6B-368B-4C72-9452-C8975916B633}">
      <text>
        <r>
          <rPr>
            <b/>
            <sz val="9"/>
            <color indexed="81"/>
            <rFont val="MS P ゴシック"/>
            <family val="3"/>
            <charset val="128"/>
          </rPr>
          <t>単価を入力してください。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Nozaki105</author>
  </authors>
  <commentList>
    <comment ref="D2" authorId="0" shapeId="0" xr:uid="{523EA29B-3EFF-4005-B583-03C1BF66CD2F}">
      <text>
        <r>
          <rPr>
            <b/>
            <sz val="9"/>
            <color indexed="81"/>
            <rFont val="MS P ゴシック"/>
            <family val="3"/>
            <charset val="128"/>
          </rPr>
          <t>プルダウンで選択してください。</t>
        </r>
      </text>
    </comment>
    <comment ref="G2" authorId="0" shapeId="0" xr:uid="{17F912F4-88F8-40F1-8C86-8268ED4CCCDF}">
      <text>
        <r>
          <rPr>
            <b/>
            <sz val="9"/>
            <color indexed="81"/>
            <rFont val="MS P ゴシック"/>
            <family val="3"/>
            <charset val="128"/>
          </rPr>
          <t>複数枚ある場合は、入力してください。</t>
        </r>
      </text>
    </comment>
    <comment ref="D4" authorId="0" shapeId="0" xr:uid="{06D0BA8A-CA62-4130-B6AD-1E4A828A182A}">
      <text>
        <r>
          <rPr>
            <b/>
            <sz val="9"/>
            <color indexed="81"/>
            <rFont val="MS P ゴシック"/>
            <family val="3"/>
            <charset val="128"/>
          </rPr>
          <t>費目全体の合計額を入力してください。</t>
        </r>
      </text>
    </comment>
    <comment ref="D6" authorId="0" shapeId="0" xr:uid="{8668A3BA-27F3-4523-8A63-42BB35838102}">
      <text>
        <r>
          <rPr>
            <b/>
            <sz val="9"/>
            <color indexed="81"/>
            <rFont val="MS P ゴシック"/>
            <family val="3"/>
            <charset val="128"/>
          </rPr>
          <t>この用紙に貼った領収書の合計額を入力してください。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<sst xmlns="http://schemas.openxmlformats.org/spreadsheetml/2006/main" count="1385" uniqueCount="281">
  <si>
    <t>第８号様式（第１３条関係）</t>
  </si>
  <si>
    <t>年　月　日</t>
  </si>
  <si>
    <t>世田谷区長　　あて</t>
  </si>
  <si>
    <t>記</t>
  </si>
  <si>
    <t>5    助成事業の成果　　　　　　　　　　別紙１「活動実績報告書」のとおり</t>
  </si>
  <si>
    <t>6    助成金に係る収支実績　　　　　　　別紙２「収支報告書」のとおり</t>
  </si>
  <si>
    <t>7　助成事業の完了、中止又は廃止年月日</t>
  </si>
  <si>
    <t>8　添付書類</t>
  </si>
  <si>
    <t>9　備　　考</t>
  </si>
  <si>
    <t>（１）活動実績報告書</t>
    <phoneticPr fontId="3"/>
  </si>
  <si>
    <t>（２）子ども基金収支報告書</t>
    <phoneticPr fontId="3"/>
  </si>
  <si>
    <t>申請者</t>
    <phoneticPr fontId="3"/>
  </si>
  <si>
    <t>団体名</t>
  </si>
  <si>
    <t>団体名</t>
    <phoneticPr fontId="3"/>
  </si>
  <si>
    <t>役職等</t>
    <phoneticPr fontId="3"/>
  </si>
  <si>
    <t>氏　名</t>
    <phoneticPr fontId="3"/>
  </si>
  <si>
    <t>団体名：</t>
    <phoneticPr fontId="3"/>
  </si>
  <si>
    <t>完了</t>
    <rPh sb="0" eb="2">
      <t>カンリョウ</t>
    </rPh>
    <phoneticPr fontId="3"/>
  </si>
  <si>
    <t>・中止</t>
    <rPh sb="1" eb="3">
      <t>チュウシ</t>
    </rPh>
    <phoneticPr fontId="3"/>
  </si>
  <si>
    <t>2    交付決定を受けた助成金</t>
    <phoneticPr fontId="3"/>
  </si>
  <si>
    <t>円</t>
    <rPh sb="0" eb="1">
      <t>エン</t>
    </rPh>
    <phoneticPr fontId="3"/>
  </si>
  <si>
    <t>3    助成事業に要した経費の額</t>
    <phoneticPr fontId="3"/>
  </si>
  <si>
    <t>4    助成事業で使用した助成金の額</t>
    <phoneticPr fontId="3"/>
  </si>
  <si>
    <t>1    助成事業名</t>
    <phoneticPr fontId="3"/>
  </si>
  <si>
    <t>事業名一覧</t>
    <rPh sb="0" eb="3">
      <t>ジギョウメイ</t>
    </rPh>
    <rPh sb="3" eb="5">
      <t>イチラン</t>
    </rPh>
    <phoneticPr fontId="3"/>
  </si>
  <si>
    <t>代表者名</t>
  </si>
  <si>
    <t>事業名称</t>
  </si>
  <si>
    <t>１：妊娠期・乳幼児期の子ども又は親への支援活動　　</t>
  </si>
  <si>
    <t>２：学齢期の子ども又は親への支援活動</t>
  </si>
  <si>
    <t>３：中学生及び高校生の世代に係る子どもの自立を支援する活動</t>
  </si>
  <si>
    <t>４：貧困・虐待等支援を必要とする家庭を支える活動や児童養護施設・里親による社会的養護に係る活動</t>
  </si>
  <si>
    <t>５：多世代交流、地域との連携等による子育て支援活動動　</t>
  </si>
  <si>
    <t>６：その他、区の子育て支援に貢献する活動</t>
  </si>
  <si>
    <t>事業内容</t>
  </si>
  <si>
    <t>主な活動場所</t>
  </si>
  <si>
    <t>実施回数</t>
  </si>
  <si>
    <t>参加者数</t>
  </si>
  <si>
    <t>事業評価</t>
  </si>
  <si>
    <t>Ａ：計画どおり取り組むことができ、予想以上の成果を得られた。</t>
  </si>
  <si>
    <t>Ｂ：ほぼ計画どおり取り組むことができ、予想していた程度の成果を得られた。</t>
  </si>
  <si>
    <t>Ｃ：計画どおりに取り組むことができず、予想していた程成果を得られなかった。　　　　　</t>
  </si>
  <si>
    <t>この事業の中で難しかったこと</t>
  </si>
  <si>
    <t>NO</t>
  </si>
  <si>
    <t>名称</t>
  </si>
  <si>
    <t>内容</t>
  </si>
  <si>
    <t>場所</t>
  </si>
  <si>
    <t>助成事業の種類</t>
    <rPh sb="0" eb="4">
      <t>ジョセイジギョウ</t>
    </rPh>
    <rPh sb="5" eb="7">
      <t>シュルイ</t>
    </rPh>
    <phoneticPr fontId="3"/>
  </si>
  <si>
    <t>事業の種類</t>
    <rPh sb="3" eb="5">
      <t>シュルイ</t>
    </rPh>
    <phoneticPr fontId="3"/>
  </si>
  <si>
    <t>事業の目標・目的</t>
    <phoneticPr fontId="3"/>
  </si>
  <si>
    <t>事業評価</t>
    <rPh sb="0" eb="4">
      <t>ジギョウヒョウカ</t>
    </rPh>
    <phoneticPr fontId="3"/>
  </si>
  <si>
    <t>評価の理由</t>
    <phoneticPr fontId="3"/>
  </si>
  <si>
    <t>評価を踏まえた今後の取り組み</t>
    <phoneticPr fontId="3"/>
  </si>
  <si>
    <t>備考</t>
    <phoneticPr fontId="3"/>
  </si>
  <si>
    <t>子ども基金助成事業　活動実績報告書</t>
    <phoneticPr fontId="3"/>
  </si>
  <si>
    <t>実施スケジュール一覧</t>
    <phoneticPr fontId="3"/>
  </si>
  <si>
    <t>例</t>
    <rPh sb="0" eb="1">
      <t>レイ</t>
    </rPh>
    <phoneticPr fontId="3"/>
  </si>
  <si>
    <t>～</t>
    <phoneticPr fontId="3"/>
  </si>
  <si>
    <t>第１回多胎児ママ・パパの交流会</t>
    <rPh sb="0" eb="1">
      <t>ダイ</t>
    </rPh>
    <rPh sb="2" eb="3">
      <t>カイ</t>
    </rPh>
    <rPh sb="3" eb="6">
      <t>タタイジ</t>
    </rPh>
    <rPh sb="12" eb="15">
      <t>コウリュウカイ</t>
    </rPh>
    <phoneticPr fontId="3"/>
  </si>
  <si>
    <t>情報交換会</t>
    <rPh sb="0" eb="5">
      <t>ジョウホウコウカンカイ</t>
    </rPh>
    <phoneticPr fontId="3"/>
  </si>
  <si>
    <t>●●ひろば</t>
    <phoneticPr fontId="3"/>
  </si>
  <si>
    <t>実施月日・時間</t>
    <rPh sb="0" eb="2">
      <t>ジッシ</t>
    </rPh>
    <rPh sb="2" eb="4">
      <t>ガッピ</t>
    </rPh>
    <rPh sb="5" eb="7">
      <t>ジカン</t>
    </rPh>
    <phoneticPr fontId="3"/>
  </si>
  <si>
    <t>ｖ</t>
    <phoneticPr fontId="3"/>
  </si>
  <si>
    <t>①収入の部</t>
    <rPh sb="1" eb="3">
      <t>シュウニュウ</t>
    </rPh>
    <rPh sb="4" eb="5">
      <t>ブ</t>
    </rPh>
    <phoneticPr fontId="11"/>
  </si>
  <si>
    <t>区　分</t>
    <rPh sb="0" eb="1">
      <t>ク</t>
    </rPh>
    <rPh sb="2" eb="3">
      <t>ブン</t>
    </rPh>
    <phoneticPr fontId="11"/>
  </si>
  <si>
    <t>内　容</t>
    <rPh sb="0" eb="1">
      <t>ウチ</t>
    </rPh>
    <rPh sb="2" eb="3">
      <t>カタチ</t>
    </rPh>
    <phoneticPr fontId="11"/>
  </si>
  <si>
    <t>金　額</t>
    <rPh sb="0" eb="1">
      <t>キン</t>
    </rPh>
    <rPh sb="2" eb="3">
      <t>ガク</t>
    </rPh>
    <phoneticPr fontId="11"/>
  </si>
  <si>
    <t>助成金</t>
    <rPh sb="0" eb="3">
      <t>ジョセイキン</t>
    </rPh>
    <phoneticPr fontId="11"/>
  </si>
  <si>
    <t>世田谷区子ども基金</t>
    <rPh sb="0" eb="4">
      <t>セタガヤク</t>
    </rPh>
    <rPh sb="4" eb="5">
      <t>コ</t>
    </rPh>
    <rPh sb="7" eb="9">
      <t>キキン</t>
    </rPh>
    <phoneticPr fontId="11"/>
  </si>
  <si>
    <t>(Ａ)</t>
    <phoneticPr fontId="11"/>
  </si>
  <si>
    <t>自己資金</t>
    <rPh sb="0" eb="2">
      <t>ジコ</t>
    </rPh>
    <rPh sb="2" eb="4">
      <t>シキン</t>
    </rPh>
    <phoneticPr fontId="11"/>
  </si>
  <si>
    <t>参加費</t>
    <rPh sb="0" eb="3">
      <t>サンカヒ</t>
    </rPh>
    <phoneticPr fontId="11"/>
  </si>
  <si>
    <t>その他の助成金・補助金</t>
    <rPh sb="2" eb="3">
      <t>タ</t>
    </rPh>
    <rPh sb="4" eb="7">
      <t>ジョセイキン</t>
    </rPh>
    <rPh sb="8" eb="11">
      <t>ホジョキン</t>
    </rPh>
    <phoneticPr fontId="11"/>
  </si>
  <si>
    <t>合 計 金 額</t>
    <rPh sb="0" eb="1">
      <t>ゴウ</t>
    </rPh>
    <rPh sb="2" eb="3">
      <t>ケイ</t>
    </rPh>
    <rPh sb="4" eb="5">
      <t>キン</t>
    </rPh>
    <rPh sb="6" eb="7">
      <t>ガク</t>
    </rPh>
    <phoneticPr fontId="11"/>
  </si>
  <si>
    <t>[あ]</t>
    <phoneticPr fontId="11"/>
  </si>
  <si>
    <t>②支出の部</t>
    <rPh sb="1" eb="3">
      <t>シシュツ</t>
    </rPh>
    <rPh sb="4" eb="5">
      <t>ブ</t>
    </rPh>
    <phoneticPr fontId="11"/>
  </si>
  <si>
    <t>※内容および積算内訳の欄には、詳細を記入してください。</t>
    <rPh sb="1" eb="3">
      <t>ナイヨウ</t>
    </rPh>
    <rPh sb="6" eb="8">
      <t>セキサン</t>
    </rPh>
    <rPh sb="8" eb="10">
      <t>ウチワケ</t>
    </rPh>
    <rPh sb="11" eb="12">
      <t>ラン</t>
    </rPh>
    <rPh sb="15" eb="17">
      <t>ショウサイ</t>
    </rPh>
    <rPh sb="18" eb="20">
      <t>キニュウ</t>
    </rPh>
    <phoneticPr fontId="11"/>
  </si>
  <si>
    <t>費　目</t>
    <rPh sb="0" eb="1">
      <t>ヒ</t>
    </rPh>
    <rPh sb="2" eb="3">
      <t>メ</t>
    </rPh>
    <phoneticPr fontId="11"/>
  </si>
  <si>
    <r>
      <t xml:space="preserve">内容
</t>
    </r>
    <r>
      <rPr>
        <sz val="10"/>
        <rFont val="ＭＳ Ｐゴシック"/>
        <family val="3"/>
        <charset val="128"/>
      </rPr>
      <t>（○○用など）</t>
    </r>
    <rPh sb="0" eb="2">
      <t>ナイヨウ</t>
    </rPh>
    <rPh sb="6" eb="7">
      <t>ヨウ</t>
    </rPh>
    <phoneticPr fontId="11"/>
  </si>
  <si>
    <t>消耗品費
（食品以外）</t>
    <rPh sb="0" eb="2">
      <t>ショウモウ</t>
    </rPh>
    <rPh sb="2" eb="3">
      <t>ヒン</t>
    </rPh>
    <rPh sb="3" eb="4">
      <t>ヒ</t>
    </rPh>
    <rPh sb="6" eb="8">
      <t>ショクヒン</t>
    </rPh>
    <rPh sb="8" eb="10">
      <t>イガイ</t>
    </rPh>
    <phoneticPr fontId="11"/>
  </si>
  <si>
    <t>小計　</t>
    <rPh sb="0" eb="2">
      <t>ショウケイ</t>
    </rPh>
    <phoneticPr fontId="11"/>
  </si>
  <si>
    <t>消耗品費
（食品）</t>
    <rPh sb="0" eb="2">
      <t>ショウモウ</t>
    </rPh>
    <rPh sb="2" eb="3">
      <t>ヒン</t>
    </rPh>
    <rPh sb="3" eb="4">
      <t>ヒ</t>
    </rPh>
    <rPh sb="6" eb="8">
      <t>ショクヒン</t>
    </rPh>
    <phoneticPr fontId="11"/>
  </si>
  <si>
    <t>物品費</t>
    <rPh sb="0" eb="2">
      <t>ブッピン</t>
    </rPh>
    <rPh sb="2" eb="3">
      <t>ヒ</t>
    </rPh>
    <phoneticPr fontId="11"/>
  </si>
  <si>
    <t>印刷費
・印刷製本費</t>
    <rPh sb="0" eb="2">
      <t>インサツ</t>
    </rPh>
    <rPh sb="2" eb="3">
      <t>ヒ</t>
    </rPh>
    <rPh sb="5" eb="7">
      <t>インサツ</t>
    </rPh>
    <rPh sb="7" eb="9">
      <t>セイホン</t>
    </rPh>
    <rPh sb="9" eb="10">
      <t>ヒ</t>
    </rPh>
    <phoneticPr fontId="11"/>
  </si>
  <si>
    <t>使用料</t>
    <rPh sb="0" eb="3">
      <t>シヨウリョウ</t>
    </rPh>
    <phoneticPr fontId="11"/>
  </si>
  <si>
    <t>会議費</t>
    <rPh sb="0" eb="3">
      <t>カイギヒ</t>
    </rPh>
    <phoneticPr fontId="11"/>
  </si>
  <si>
    <t>報償費</t>
    <rPh sb="0" eb="2">
      <t>ホウショウ</t>
    </rPh>
    <phoneticPr fontId="11"/>
  </si>
  <si>
    <t>人件費</t>
    <rPh sb="0" eb="3">
      <t>ジンケンヒ</t>
    </rPh>
    <phoneticPr fontId="11"/>
  </si>
  <si>
    <t>交通費</t>
    <rPh sb="0" eb="3">
      <t>コウツウヒ</t>
    </rPh>
    <phoneticPr fontId="11"/>
  </si>
  <si>
    <t>その他（　　　費）</t>
    <rPh sb="2" eb="3">
      <t>タ</t>
    </rPh>
    <rPh sb="7" eb="8">
      <t>ヒ</t>
    </rPh>
    <phoneticPr fontId="11"/>
  </si>
  <si>
    <t>[い]</t>
    <phoneticPr fontId="11"/>
  </si>
  <si>
    <t>(Ｂ)</t>
    <phoneticPr fontId="11"/>
  </si>
  <si>
    <t>　</t>
    <phoneticPr fontId="11"/>
  </si>
  <si>
    <t>項目</t>
    <rPh sb="0" eb="2">
      <t>コウモク</t>
    </rPh>
    <phoneticPr fontId="11"/>
  </si>
  <si>
    <t>金額</t>
    <rPh sb="0" eb="2">
      <t>キンガク</t>
    </rPh>
    <phoneticPr fontId="11"/>
  </si>
  <si>
    <t>　（Ａ）－（Ｂ）</t>
    <phoneticPr fontId="11"/>
  </si>
  <si>
    <t>申請者名：</t>
    <phoneticPr fontId="3"/>
  </si>
  <si>
    <t>チェック</t>
    <phoneticPr fontId="24"/>
  </si>
  <si>
    <t>メモ</t>
    <phoneticPr fontId="24"/>
  </si>
  <si>
    <t>各提出書類</t>
    <phoneticPr fontId="24"/>
  </si>
  <si>
    <t>書類・添付資料は揃っていますか？</t>
    <phoneticPr fontId="3"/>
  </si>
  <si>
    <t>実績報告書兼精算書</t>
    <rPh sb="0" eb="2">
      <t>ジッセキ</t>
    </rPh>
    <rPh sb="2" eb="5">
      <t>ホウコクショ</t>
    </rPh>
    <rPh sb="5" eb="6">
      <t>ケン</t>
    </rPh>
    <rPh sb="6" eb="9">
      <t>セイサンショ</t>
    </rPh>
    <phoneticPr fontId="24"/>
  </si>
  <si>
    <t>活動実績報告書</t>
    <phoneticPr fontId="24"/>
  </si>
  <si>
    <t>収支報告書</t>
    <phoneticPr fontId="24"/>
  </si>
  <si>
    <t>領収書</t>
    <phoneticPr fontId="24"/>
  </si>
  <si>
    <t>勤務表（人件費の支出がある場合）</t>
    <phoneticPr fontId="24"/>
  </si>
  <si>
    <t>作成したチラシ等</t>
    <phoneticPr fontId="24"/>
  </si>
  <si>
    <t>アンケート集計結果</t>
    <phoneticPr fontId="24"/>
  </si>
  <si>
    <t>「申請者名」「助成事業名」「事業完了日」は交付申請書と同じですか？</t>
    <phoneticPr fontId="3"/>
  </si>
  <si>
    <t>「申請日」は事業完了日から2週間以内となっていますか？</t>
    <phoneticPr fontId="3"/>
  </si>
  <si>
    <t>活動実績報告書</t>
    <phoneticPr fontId="3"/>
  </si>
  <si>
    <t>この報告書は区のHPに掲載されます。</t>
    <phoneticPr fontId="3"/>
  </si>
  <si>
    <t>公開できない個人情報の掲載はありませんか？</t>
    <phoneticPr fontId="3"/>
  </si>
  <si>
    <t>講師等の情報を記載している場合、許可は取れていますか？</t>
    <phoneticPr fontId="3"/>
  </si>
  <si>
    <t>助成対象外の経費に子ども基金を充当していませんか？</t>
    <phoneticPr fontId="3"/>
  </si>
  <si>
    <t>返還金は生じていませんか？</t>
    <phoneticPr fontId="3"/>
  </si>
  <si>
    <t>領収書</t>
    <phoneticPr fontId="3"/>
  </si>
  <si>
    <t>返還が生じる場合は、報告書を提出する前に担当までご連絡ください。</t>
    <phoneticPr fontId="3"/>
  </si>
  <si>
    <t>助成事業に関する収支報告書になっていますか？</t>
    <phoneticPr fontId="3"/>
  </si>
  <si>
    <t>団体全体の収支ではありません。</t>
    <phoneticPr fontId="3"/>
  </si>
  <si>
    <t>収支報告書の「支出経費額すべて」の領収書はありますか？</t>
    <phoneticPr fontId="3"/>
  </si>
  <si>
    <t>領収書は費目ごとに貼られていますか？</t>
    <phoneticPr fontId="3"/>
  </si>
  <si>
    <t>領収書に費目ごとに通し番号をふっていますか？</t>
    <phoneticPr fontId="3"/>
  </si>
  <si>
    <t>領収書は助成事業実施期間内のものになっていますか？</t>
    <phoneticPr fontId="3"/>
  </si>
  <si>
    <t>団体会員の人件費を計上している場合､1人につき1枚｢勤務表｣を作成していますか？</t>
    <phoneticPr fontId="3"/>
  </si>
  <si>
    <t>領収書の宛名、但し書き欄の記載は適切ですか？</t>
    <phoneticPr fontId="3"/>
  </si>
  <si>
    <t>その他</t>
    <rPh sb="2" eb="3">
      <t>タ</t>
    </rPh>
    <phoneticPr fontId="3"/>
  </si>
  <si>
    <t>担当から問い合わせる場合があります。</t>
    <phoneticPr fontId="3"/>
  </si>
  <si>
    <t>実績報告チェックシート</t>
    <rPh sb="0" eb="4">
      <t>ジッセキホウコク</t>
    </rPh>
    <phoneticPr fontId="24"/>
  </si>
  <si>
    <t>勤　　務　　表</t>
    <rPh sb="0" eb="1">
      <t>ツトム</t>
    </rPh>
    <rPh sb="3" eb="4">
      <t>ツトム</t>
    </rPh>
    <rPh sb="6" eb="7">
      <t>ヒョウ</t>
    </rPh>
    <phoneticPr fontId="11"/>
  </si>
  <si>
    <t>（　　　　枚目／　　　　枚中）</t>
    <rPh sb="5" eb="6">
      <t>マイ</t>
    </rPh>
    <rPh sb="6" eb="7">
      <t>メ</t>
    </rPh>
    <rPh sb="12" eb="13">
      <t>マイ</t>
    </rPh>
    <rPh sb="13" eb="14">
      <t>チュウ</t>
    </rPh>
    <phoneticPr fontId="11"/>
  </si>
  <si>
    <t>月日</t>
    <rPh sb="0" eb="1">
      <t>ツキ</t>
    </rPh>
    <rPh sb="1" eb="2">
      <t>ヒ</t>
    </rPh>
    <phoneticPr fontId="11"/>
  </si>
  <si>
    <t>業　務　内　容</t>
  </si>
  <si>
    <t>勤務時間</t>
    <rPh sb="0" eb="2">
      <t>キンム</t>
    </rPh>
    <rPh sb="2" eb="4">
      <t>ジカン</t>
    </rPh>
    <phoneticPr fontId="11"/>
  </si>
  <si>
    <t>合計時間</t>
    <rPh sb="0" eb="2">
      <t>ゴウケイ</t>
    </rPh>
    <rPh sb="2" eb="4">
      <t>ジカン</t>
    </rPh>
    <phoneticPr fontId="11"/>
  </si>
  <si>
    <t>備　考</t>
    <rPh sb="0" eb="1">
      <t>ソナエ</t>
    </rPh>
    <rPh sb="2" eb="3">
      <t>コウ</t>
    </rPh>
    <phoneticPr fontId="11"/>
  </si>
  <si>
    <t>～</t>
    <phoneticPr fontId="11"/>
  </si>
  <si>
    <t>単価：　　　</t>
    <phoneticPr fontId="11"/>
  </si>
  <si>
    <t>合計：</t>
    <rPh sb="0" eb="2">
      <t>ゴウケイ</t>
    </rPh>
    <phoneticPr fontId="11"/>
  </si>
  <si>
    <t>助成事業の実績を下記のとおり報告します。</t>
    <phoneticPr fontId="3"/>
  </si>
  <si>
    <t>情報交換会　打合せ</t>
    <rPh sb="0" eb="5">
      <t>ジョウホウコウカンカイ</t>
    </rPh>
    <rPh sb="6" eb="7">
      <t>ウ</t>
    </rPh>
    <rPh sb="7" eb="8">
      <t>ア</t>
    </rPh>
    <phoneticPr fontId="3"/>
  </si>
  <si>
    <t>団体名：</t>
    <rPh sb="0" eb="3">
      <t>ダンタイメイ</t>
    </rPh>
    <phoneticPr fontId="3"/>
  </si>
  <si>
    <t>氏名：</t>
    <rPh sb="0" eb="2">
      <t>シメイ</t>
    </rPh>
    <phoneticPr fontId="3"/>
  </si>
  <si>
    <t>円</t>
    <phoneticPr fontId="3"/>
  </si>
  <si>
    <t>確認事項</t>
    <rPh sb="0" eb="4">
      <t>カクニンジコウ</t>
    </rPh>
    <phoneticPr fontId="24"/>
  </si>
  <si>
    <t>書類</t>
    <rPh sb="0" eb="2">
      <t>ショルイ</t>
    </rPh>
    <phoneticPr fontId="24"/>
  </si>
  <si>
    <t>費</t>
    <rPh sb="0" eb="1">
      <t>ヒ</t>
    </rPh>
    <phoneticPr fontId="24"/>
  </si>
  <si>
    <t>（</t>
    <phoneticPr fontId="24"/>
  </si>
  <si>
    <t>枚目/</t>
    <rPh sb="0" eb="2">
      <t>マイメ</t>
    </rPh>
    <phoneticPr fontId="24"/>
  </si>
  <si>
    <t>枚中）</t>
    <rPh sb="0" eb="1">
      <t>マイ</t>
    </rPh>
    <rPh sb="1" eb="2">
      <t>チュウ</t>
    </rPh>
    <phoneticPr fontId="24"/>
  </si>
  <si>
    <t>合計</t>
    <rPh sb="0" eb="2">
      <t>ゴウケイ</t>
    </rPh>
    <phoneticPr fontId="24"/>
  </si>
  <si>
    <t>円</t>
    <rPh sb="0" eb="1">
      <t>エン</t>
    </rPh>
    <phoneticPr fontId="24"/>
  </si>
  <si>
    <t>小計</t>
    <rPh sb="0" eb="2">
      <t>ショウケイ</t>
    </rPh>
    <phoneticPr fontId="24"/>
  </si>
  <si>
    <t>費目一覧</t>
    <rPh sb="0" eb="4">
      <t>ヒモクイチラン</t>
    </rPh>
    <phoneticPr fontId="24"/>
  </si>
  <si>
    <t>消耗品（食品以外）</t>
    <rPh sb="0" eb="3">
      <t>ショウモウヒン</t>
    </rPh>
    <rPh sb="4" eb="6">
      <t>ショクヒン</t>
    </rPh>
    <rPh sb="6" eb="8">
      <t>イガイ</t>
    </rPh>
    <phoneticPr fontId="24"/>
  </si>
  <si>
    <t>消耗品（食品）</t>
    <rPh sb="0" eb="3">
      <t>ショウモウヒン</t>
    </rPh>
    <rPh sb="4" eb="6">
      <t>ショクヒン</t>
    </rPh>
    <phoneticPr fontId="24"/>
  </si>
  <si>
    <t>物品</t>
    <rPh sb="0" eb="2">
      <t>ブッピン</t>
    </rPh>
    <phoneticPr fontId="24"/>
  </si>
  <si>
    <t>印刷費・印刷製本</t>
    <rPh sb="0" eb="2">
      <t>インサツ</t>
    </rPh>
    <rPh sb="2" eb="3">
      <t>ヒ</t>
    </rPh>
    <rPh sb="4" eb="6">
      <t>インサツ</t>
    </rPh>
    <rPh sb="6" eb="8">
      <t>セイホン</t>
    </rPh>
    <phoneticPr fontId="24"/>
  </si>
  <si>
    <t>使用料</t>
    <rPh sb="0" eb="3">
      <t>シヨウリョウ</t>
    </rPh>
    <phoneticPr fontId="24"/>
  </si>
  <si>
    <t>会議</t>
    <rPh sb="0" eb="2">
      <t>カイギ</t>
    </rPh>
    <phoneticPr fontId="24"/>
  </si>
  <si>
    <t>報償</t>
    <rPh sb="0" eb="2">
      <t>ホウショウ</t>
    </rPh>
    <phoneticPr fontId="24"/>
  </si>
  <si>
    <t>人件</t>
    <rPh sb="0" eb="1">
      <t>ヒト</t>
    </rPh>
    <rPh sb="1" eb="2">
      <t>ケン</t>
    </rPh>
    <phoneticPr fontId="24"/>
  </si>
  <si>
    <t>交通費</t>
    <rPh sb="0" eb="3">
      <t>コウツウヒ</t>
    </rPh>
    <phoneticPr fontId="24"/>
  </si>
  <si>
    <t>その他</t>
    <rPh sb="2" eb="3">
      <t>タ</t>
    </rPh>
    <phoneticPr fontId="24"/>
  </si>
  <si>
    <t>参加者数</t>
    <phoneticPr fontId="11"/>
  </si>
  <si>
    <t>参加費</t>
    <phoneticPr fontId="11"/>
  </si>
  <si>
    <t>1回あたりの収入</t>
    <rPh sb="1" eb="2">
      <t>カイ</t>
    </rPh>
    <rPh sb="6" eb="8">
      <t>シュウニュウ</t>
    </rPh>
    <phoneticPr fontId="11"/>
  </si>
  <si>
    <t>講師・スタッフ人数内訳</t>
    <rPh sb="0" eb="2">
      <t>コウシ</t>
    </rPh>
    <rPh sb="7" eb="9">
      <t>ニンズウ</t>
    </rPh>
    <rPh sb="9" eb="11">
      <t>ウチワケ</t>
    </rPh>
    <phoneticPr fontId="11"/>
  </si>
  <si>
    <t>大人</t>
    <rPh sb="0" eb="2">
      <t>オトナ</t>
    </rPh>
    <phoneticPr fontId="11"/>
  </si>
  <si>
    <t>人</t>
    <phoneticPr fontId="11"/>
  </si>
  <si>
    <t>大人1人あたり</t>
  </si>
  <si>
    <t>講師</t>
    <rPh sb="0" eb="2">
      <t>コウシ</t>
    </rPh>
    <phoneticPr fontId="11"/>
  </si>
  <si>
    <t>会員</t>
    <rPh sb="0" eb="2">
      <t>カイイン</t>
    </rPh>
    <phoneticPr fontId="11"/>
  </si>
  <si>
    <t>ボランティア</t>
    <phoneticPr fontId="11"/>
  </si>
  <si>
    <t>子ども</t>
    <rPh sb="0" eb="1">
      <t>コ</t>
    </rPh>
    <phoneticPr fontId="11"/>
  </si>
  <si>
    <t>子ども1人あたり</t>
  </si>
  <si>
    <t>○○区民センター
○会議室</t>
    <phoneticPr fontId="11"/>
  </si>
  <si>
    <t>〇〇区民会館
集会室</t>
    <rPh sb="2" eb="6">
      <t>クミンカイカン</t>
    </rPh>
    <rPh sb="7" eb="10">
      <t>シュウカイシツ</t>
    </rPh>
    <phoneticPr fontId="11"/>
  </si>
  <si>
    <t>第2回 支援者育成研修の実施</t>
    <phoneticPr fontId="11"/>
  </si>
  <si>
    <t>子育て事情について</t>
    <rPh sb="0" eb="2">
      <t>コソダ</t>
    </rPh>
    <rPh sb="3" eb="5">
      <t>ジジョウ</t>
    </rPh>
    <phoneticPr fontId="11"/>
  </si>
  <si>
    <t>〇〇区民会館
集会室</t>
    <phoneticPr fontId="11"/>
  </si>
  <si>
    <t>第3回 支援者育成研修の実施</t>
    <phoneticPr fontId="11"/>
  </si>
  <si>
    <t>親子講座</t>
    <rPh sb="0" eb="2">
      <t>オヤコ</t>
    </rPh>
    <rPh sb="2" eb="4">
      <t>コウザ</t>
    </rPh>
    <phoneticPr fontId="11"/>
  </si>
  <si>
    <t>1組あたり</t>
  </si>
  <si>
    <t>パターン別</t>
    <rPh sb="4" eb="5">
      <t>ベツ</t>
    </rPh>
    <phoneticPr fontId="11"/>
  </si>
  <si>
    <t>親と子どもがセットで参加費500円の場合or親のみ参加費500円がかかり、子どもは無料の場合</t>
    <phoneticPr fontId="11"/>
  </si>
  <si>
    <t>親のみを対象（参加費500円）とし、子どもは参加しない場合</t>
    <rPh sb="0" eb="1">
      <t>オヤ</t>
    </rPh>
    <rPh sb="4" eb="6">
      <t>タイショウ</t>
    </rPh>
    <rPh sb="7" eb="10">
      <t>サンカヒ</t>
    </rPh>
    <rPh sb="13" eb="14">
      <t>エン</t>
    </rPh>
    <rPh sb="18" eb="19">
      <t>コ</t>
    </rPh>
    <rPh sb="22" eb="24">
      <t>サンカ</t>
    </rPh>
    <rPh sb="27" eb="29">
      <t>バアイ</t>
    </rPh>
    <phoneticPr fontId="11"/>
  </si>
  <si>
    <t>子どものみを対象（参加費0円）とし、親は参加しない場合</t>
    <rPh sb="0" eb="1">
      <t>コ</t>
    </rPh>
    <rPh sb="6" eb="8">
      <t>タイショウ</t>
    </rPh>
    <rPh sb="9" eb="12">
      <t>サンカヒ</t>
    </rPh>
    <rPh sb="13" eb="14">
      <t>エン</t>
    </rPh>
    <rPh sb="18" eb="19">
      <t>オヤ</t>
    </rPh>
    <rPh sb="20" eb="22">
      <t>サンカ</t>
    </rPh>
    <rPh sb="25" eb="27">
      <t>バアイ</t>
    </rPh>
    <phoneticPr fontId="11"/>
  </si>
  <si>
    <t>親が参加費500円、子どもが200円の場合</t>
    <rPh sb="0" eb="1">
      <t>オヤ</t>
    </rPh>
    <rPh sb="2" eb="5">
      <t>サンカヒ</t>
    </rPh>
    <rPh sb="8" eb="9">
      <t>エン</t>
    </rPh>
    <rPh sb="10" eb="11">
      <t>コ</t>
    </rPh>
    <rPh sb="17" eb="18">
      <t>エン</t>
    </rPh>
    <rPh sb="19" eb="21">
      <t>バアイ</t>
    </rPh>
    <phoneticPr fontId="11"/>
  </si>
  <si>
    <t>子ども１人につき、参加費200円の場合</t>
    <rPh sb="0" eb="1">
      <t>コ</t>
    </rPh>
    <rPh sb="4" eb="5">
      <t>ニン</t>
    </rPh>
    <rPh sb="9" eb="11">
      <t>サンカ</t>
    </rPh>
    <rPh sb="11" eb="12">
      <t>ヒ</t>
    </rPh>
    <rPh sb="15" eb="16">
      <t>エン</t>
    </rPh>
    <rPh sb="17" eb="19">
      <t>バアイ</t>
    </rPh>
    <phoneticPr fontId="11"/>
  </si>
  <si>
    <t>講師：○○ ○○</t>
    <phoneticPr fontId="11"/>
  </si>
  <si>
    <t>報告書類の元データを保管しましたか？</t>
    <rPh sb="5" eb="6">
      <t>モト</t>
    </rPh>
    <phoneticPr fontId="3"/>
  </si>
  <si>
    <t>実績報告書
兼精算書</t>
    <rPh sb="0" eb="5">
      <t>ジッセキホウコクショ</t>
    </rPh>
    <phoneticPr fontId="3"/>
  </si>
  <si>
    <t>収支報告書</t>
    <rPh sb="0" eb="5">
      <t>シュウシホウコクショ</t>
    </rPh>
    <phoneticPr fontId="3"/>
  </si>
  <si>
    <t>令和●年6月13日</t>
    <rPh sb="0" eb="2">
      <t>レイワ</t>
    </rPh>
    <rPh sb="3" eb="4">
      <t>ネン</t>
    </rPh>
    <rPh sb="5" eb="6">
      <t>ガツ</t>
    </rPh>
    <rPh sb="8" eb="9">
      <t>ニチ</t>
    </rPh>
    <phoneticPr fontId="3"/>
  </si>
  <si>
    <t>令和●年8月10日</t>
    <rPh sb="0" eb="2">
      <t>レイワ</t>
    </rPh>
    <rPh sb="3" eb="4">
      <t>ネン</t>
    </rPh>
    <rPh sb="5" eb="6">
      <t>ガツ</t>
    </rPh>
    <rPh sb="8" eb="9">
      <t>ニチ</t>
    </rPh>
    <phoneticPr fontId="3"/>
  </si>
  <si>
    <t>令和●年10月15日</t>
    <rPh sb="0" eb="2">
      <t>レイワ</t>
    </rPh>
    <rPh sb="3" eb="4">
      <t>ネン</t>
    </rPh>
    <rPh sb="6" eb="7">
      <t>ガツ</t>
    </rPh>
    <rPh sb="9" eb="10">
      <t>ニチ</t>
    </rPh>
    <phoneticPr fontId="3"/>
  </si>
  <si>
    <t>第1回 支援者育成研修の実施</t>
    <phoneticPr fontId="11"/>
  </si>
  <si>
    <r>
      <t>令和●</t>
    </r>
    <r>
      <rPr>
        <sz val="11"/>
        <color theme="1"/>
        <rFont val="Yu Gothic"/>
        <family val="2"/>
        <scheme val="minor"/>
      </rPr>
      <t>年</t>
    </r>
    <r>
      <rPr>
        <b/>
        <sz val="11"/>
        <color rgb="FFFF0000"/>
        <rFont val="ＭＳ Ｐゴシック"/>
        <family val="3"/>
        <charset val="128"/>
      </rPr>
      <t>●</t>
    </r>
    <r>
      <rPr>
        <sz val="11"/>
        <color theme="1"/>
        <rFont val="Yu Gothic"/>
        <family val="2"/>
        <scheme val="minor"/>
      </rPr>
      <t>月</t>
    </r>
    <r>
      <rPr>
        <b/>
        <sz val="11"/>
        <color rgb="FFFF0000"/>
        <rFont val="ＭＳ Ｐゴシック"/>
        <family val="3"/>
        <charset val="128"/>
      </rPr>
      <t>●</t>
    </r>
    <r>
      <rPr>
        <sz val="11"/>
        <color theme="1"/>
        <rFont val="Yu Gothic"/>
        <family val="2"/>
        <scheme val="minor"/>
      </rPr>
      <t>日</t>
    </r>
    <rPh sb="0" eb="2">
      <t>レイワ</t>
    </rPh>
    <rPh sb="3" eb="4">
      <t>ドシ</t>
    </rPh>
    <phoneticPr fontId="11"/>
  </si>
  <si>
    <t>せたがやの会</t>
    <rPh sb="5" eb="6">
      <t>カイ</t>
    </rPh>
    <phoneticPr fontId="11"/>
  </si>
  <si>
    <t>代表理事</t>
    <rPh sb="0" eb="4">
      <t>ダイヒョウリジ</t>
    </rPh>
    <phoneticPr fontId="11"/>
  </si>
  <si>
    <t>世田谷　花子</t>
    <rPh sb="0" eb="3">
      <t>セタガヤ</t>
    </rPh>
    <rPh sb="4" eb="6">
      <t>ハナコ</t>
    </rPh>
    <phoneticPr fontId="11"/>
  </si>
  <si>
    <t>多胎児ママ・パパのための交流会</t>
    <rPh sb="0" eb="3">
      <t>タタイジ</t>
    </rPh>
    <rPh sb="12" eb="15">
      <t>コウリュウカイ</t>
    </rPh>
    <phoneticPr fontId="11"/>
  </si>
  <si>
    <t>令和●年●月●日</t>
    <rPh sb="0" eb="2">
      <t>レイワ</t>
    </rPh>
    <rPh sb="3" eb="4">
      <t>ネン</t>
    </rPh>
    <rPh sb="5" eb="6">
      <t>ガツ</t>
    </rPh>
    <rPh sb="7" eb="8">
      <t>ニチ</t>
    </rPh>
    <phoneticPr fontId="11"/>
  </si>
  <si>
    <t>自動入力</t>
    <rPh sb="0" eb="4">
      <t>ジドウニュウリョク</t>
    </rPh>
    <phoneticPr fontId="3"/>
  </si>
  <si>
    <t>　令和●年●月●日付●世家庭第●号で通知を受けた世田谷区子ども基金助成金について、</t>
    <phoneticPr fontId="3"/>
  </si>
  <si>
    <t>孤立している方も多い中、多胎児の育児では、外出するハードルも高く、地域につながる機会が少ない。多胎児ママ・パパが孤立せず、同じ悩みを共有できる人同士が地域で情報交換しながら支えあい、リフレッシュするとともに子育てを楽しむことができる機会の創出を目的とする。</t>
    <phoneticPr fontId="3"/>
  </si>
  <si>
    <t>・多胎児ママ・パパの情報交換会
・多胎児ママ・パパのお洋服おさがり交換会
・多胎児ママ・パパのクリスマス音楽会</t>
    <phoneticPr fontId="3"/>
  </si>
  <si>
    <t>●●ひろば、●●区民会館</t>
    <phoneticPr fontId="3"/>
  </si>
  <si>
    <t>60人</t>
    <phoneticPr fontId="3"/>
  </si>
  <si>
    <t>当初目標にしていた、多胎児ママ・パパがリフレッシュすること、つながり合うことは達成できた。参加者からは、同じ悩みを持つママとつながれて不安感を軽減することができたという声をいただいた。</t>
    <phoneticPr fontId="3"/>
  </si>
  <si>
    <t>多胎児プレママ・パパの集客に苦戦した。
今後は多胎児ママ・パパが双子用ベビーカーなどでも参加しやすい会場を確保したい。また、託児をつけてママ・パパがよりリラックスできる時間を設けることも検討したい。</t>
    <phoneticPr fontId="3"/>
  </si>
  <si>
    <t>今後も定期的な実施を検討する。
必要な方にサポートができるよう、開催地域を広げて気軽に参加してもらえるようにする。また、チラシだけではなくSNSも活用して、PRにも力を入れていく。</t>
    <phoneticPr fontId="3"/>
  </si>
  <si>
    <t>１：妊娠期・乳幼児期の子ども又は親への支援活動　　</t>
    <phoneticPr fontId="3"/>
  </si>
  <si>
    <t>5回</t>
    <phoneticPr fontId="3"/>
  </si>
  <si>
    <t>Ａ：計画どおり取り組むことができ、予想以上の成果を得られた。</t>
    <phoneticPr fontId="3"/>
  </si>
  <si>
    <t>会費</t>
    <rPh sb="0" eb="2">
      <t>カイヒ</t>
    </rPh>
    <phoneticPr fontId="11"/>
  </si>
  <si>
    <t>300円×20組</t>
    <rPh sb="3" eb="4">
      <t>エン</t>
    </rPh>
    <rPh sb="7" eb="8">
      <t>クミ</t>
    </rPh>
    <phoneticPr fontId="11"/>
  </si>
  <si>
    <t>交流会用消耗品費</t>
    <rPh sb="0" eb="3">
      <t>コウリュウカイ</t>
    </rPh>
    <rPh sb="3" eb="4">
      <t>ヨウ</t>
    </rPh>
    <rPh sb="4" eb="7">
      <t>ショウモウヒン</t>
    </rPh>
    <rPh sb="7" eb="8">
      <t>ヒ</t>
    </rPh>
    <phoneticPr fontId="11"/>
  </si>
  <si>
    <t>●●の購入</t>
    <rPh sb="3" eb="5">
      <t>コウニュウ</t>
    </rPh>
    <phoneticPr fontId="11"/>
  </si>
  <si>
    <t>チラシ印刷費（●●●円×●回）</t>
    <rPh sb="3" eb="5">
      <t>インサツ</t>
    </rPh>
    <rPh sb="5" eb="6">
      <t>ヒ</t>
    </rPh>
    <rPh sb="10" eb="11">
      <t>エン</t>
    </rPh>
    <rPh sb="13" eb="14">
      <t>カイ</t>
    </rPh>
    <phoneticPr fontId="11"/>
  </si>
  <si>
    <t>会場費（●●●円×●回）</t>
    <rPh sb="0" eb="2">
      <t>カイジョウ</t>
    </rPh>
    <rPh sb="2" eb="3">
      <t>ヒ</t>
    </rPh>
    <rPh sb="7" eb="8">
      <t>エン</t>
    </rPh>
    <rPh sb="10" eb="11">
      <t>カイ</t>
    </rPh>
    <phoneticPr fontId="11"/>
  </si>
  <si>
    <t>講師打合せ用菓子・お茶代</t>
    <rPh sb="0" eb="2">
      <t>コウシ</t>
    </rPh>
    <rPh sb="2" eb="4">
      <t>ウチアワ</t>
    </rPh>
    <rPh sb="5" eb="6">
      <t>ヨウ</t>
    </rPh>
    <rPh sb="6" eb="8">
      <t>カシ</t>
    </rPh>
    <rPh sb="10" eb="12">
      <t>チャダイ</t>
    </rPh>
    <phoneticPr fontId="11"/>
  </si>
  <si>
    <t>講師謝礼</t>
    <rPh sb="0" eb="2">
      <t>コウシ</t>
    </rPh>
    <rPh sb="2" eb="4">
      <t>シャレイ</t>
    </rPh>
    <phoneticPr fontId="11"/>
  </si>
  <si>
    <t>当日運営スタッフ</t>
    <rPh sb="0" eb="2">
      <t>トウジツ</t>
    </rPh>
    <rPh sb="2" eb="4">
      <t>ウンエイ</t>
    </rPh>
    <phoneticPr fontId="11"/>
  </si>
  <si>
    <r>
      <t xml:space="preserve">その他（ </t>
    </r>
    <r>
      <rPr>
        <b/>
        <sz val="10"/>
        <color rgb="FFFF0000"/>
        <rFont val="Meiryo UI"/>
        <family val="3"/>
        <charset val="128"/>
      </rPr>
      <t>郵送</t>
    </r>
    <r>
      <rPr>
        <b/>
        <sz val="11"/>
        <rFont val="ＭＳ Ｐゴシック"/>
        <family val="3"/>
        <charset val="128"/>
      </rPr>
      <t>費）</t>
    </r>
    <rPh sb="2" eb="3">
      <t>タ</t>
    </rPh>
    <rPh sb="5" eb="8">
      <t>ユウソウヒ</t>
    </rPh>
    <rPh sb="7" eb="8">
      <t>ヒ</t>
    </rPh>
    <phoneticPr fontId="11"/>
  </si>
  <si>
    <t>チラシ送付用切手代（●円×●●通）</t>
    <rPh sb="3" eb="5">
      <t>ソウフ</t>
    </rPh>
    <rPh sb="5" eb="6">
      <t>ヨウ</t>
    </rPh>
    <rPh sb="6" eb="8">
      <t>キッテ</t>
    </rPh>
    <rPh sb="8" eb="9">
      <t>ダイ</t>
    </rPh>
    <rPh sb="11" eb="12">
      <t>エン</t>
    </rPh>
    <rPh sb="15" eb="16">
      <t>ツウ</t>
    </rPh>
    <phoneticPr fontId="11"/>
  </si>
  <si>
    <t>1組あたり</t>
    <rPh sb="1" eb="2">
      <t>クミ</t>
    </rPh>
    <phoneticPr fontId="11"/>
  </si>
  <si>
    <t>世田谷区子ども・子育て地域活動支援助成事業実績報告書兼精算書</t>
    <phoneticPr fontId="3"/>
  </si>
  <si>
    <t>第4回 支援者育成研修の実施</t>
    <phoneticPr fontId="11"/>
  </si>
  <si>
    <t>第5回 支援者育成研修の実施</t>
    <phoneticPr fontId="11"/>
  </si>
  <si>
    <t>支援者としての在り方について</t>
    <rPh sb="0" eb="2">
      <t>シエン</t>
    </rPh>
    <rPh sb="2" eb="3">
      <t>シャ</t>
    </rPh>
    <rPh sb="7" eb="8">
      <t>ア</t>
    </rPh>
    <rPh sb="9" eb="10">
      <t>カタ</t>
    </rPh>
    <phoneticPr fontId="11"/>
  </si>
  <si>
    <t>支援者としての在り方について</t>
    <phoneticPr fontId="11"/>
  </si>
  <si>
    <t>親子講座</t>
    <rPh sb="0" eb="4">
      <t>オヤココウザ</t>
    </rPh>
    <phoneticPr fontId="11"/>
  </si>
  <si>
    <t>子ども・子育て地域活動支援助成事業　活動実績報告書</t>
    <phoneticPr fontId="3"/>
  </si>
  <si>
    <t>子ども・子育て地域活動支援収支報告書</t>
    <rPh sb="0" eb="1">
      <t>コ</t>
    </rPh>
    <rPh sb="4" eb="6">
      <t>コソダ</t>
    </rPh>
    <rPh sb="7" eb="9">
      <t>チイキ</t>
    </rPh>
    <rPh sb="9" eb="11">
      <t>カツドウ</t>
    </rPh>
    <rPh sb="11" eb="13">
      <t>シエン</t>
    </rPh>
    <rPh sb="13" eb="15">
      <t>シュウシ</t>
    </rPh>
    <rPh sb="15" eb="17">
      <t>ホウコク</t>
    </rPh>
    <rPh sb="17" eb="18">
      <t>ショ</t>
    </rPh>
    <phoneticPr fontId="11"/>
  </si>
  <si>
    <t>子ども・子育て地域活動支援助成金充当額</t>
    <rPh sb="0" eb="1">
      <t>コ</t>
    </rPh>
    <rPh sb="4" eb="6">
      <t>コソダ</t>
    </rPh>
    <rPh sb="7" eb="9">
      <t>チイキ</t>
    </rPh>
    <rPh sb="9" eb="11">
      <t>カツドウ</t>
    </rPh>
    <rPh sb="11" eb="13">
      <t>シエン</t>
    </rPh>
    <rPh sb="13" eb="16">
      <t>ジョセイキン</t>
    </rPh>
    <rPh sb="16" eb="18">
      <t>ジュウトウ</t>
    </rPh>
    <rPh sb="18" eb="19">
      <t>ガク</t>
    </rPh>
    <phoneticPr fontId="11"/>
  </si>
  <si>
    <t>世田谷区子ども・子育て地域活動支援</t>
    <rPh sb="0" eb="4">
      <t>セタガヤク</t>
    </rPh>
    <rPh sb="4" eb="5">
      <t>コ</t>
    </rPh>
    <rPh sb="8" eb="10">
      <t>コソダ</t>
    </rPh>
    <rPh sb="11" eb="13">
      <t>チイキ</t>
    </rPh>
    <rPh sb="13" eb="15">
      <t>カツドウ</t>
    </rPh>
    <rPh sb="15" eb="17">
      <t>シエン</t>
    </rPh>
    <phoneticPr fontId="11"/>
  </si>
  <si>
    <r>
      <t>③世田谷区子ども・子育て地域活動支援助成金に関する収支計算</t>
    </r>
    <r>
      <rPr>
        <b/>
        <sz val="8"/>
        <rFont val="ＭＳ Ｐゴシック"/>
        <family val="3"/>
        <charset val="128"/>
      </rPr>
      <t>　　</t>
    </r>
    <phoneticPr fontId="11"/>
  </si>
  <si>
    <t>※（Ａ）－（Ｂ）がプラスになる場合、区への返還金が生じます</t>
    <phoneticPr fontId="3"/>
  </si>
  <si>
    <t>自動入力</t>
    <rPh sb="0" eb="4">
      <t>ジドウニュウリョク</t>
    </rPh>
    <phoneticPr fontId="11"/>
  </si>
  <si>
    <t>③世田谷区子ども・子育て地域活動支援助成金に関する収支計算</t>
    <phoneticPr fontId="11"/>
  </si>
  <si>
    <t>③世田谷区子ども・子育て地域活動支援助成金に関する収支計算</t>
    <rPh sb="1" eb="5">
      <t>セタガヤク</t>
    </rPh>
    <rPh sb="5" eb="6">
      <t>コ</t>
    </rPh>
    <rPh sb="9" eb="11">
      <t>コソダ</t>
    </rPh>
    <rPh sb="12" eb="14">
      <t>チイキ</t>
    </rPh>
    <rPh sb="14" eb="16">
      <t>カツドウ</t>
    </rPh>
    <rPh sb="16" eb="18">
      <t>シエン</t>
    </rPh>
    <rPh sb="18" eb="21">
      <t>ジョセイキン</t>
    </rPh>
    <rPh sb="22" eb="23">
      <t>カン</t>
    </rPh>
    <rPh sb="25" eb="27">
      <t>シュウシ</t>
    </rPh>
    <rPh sb="27" eb="29">
      <t>ケイサン</t>
    </rPh>
    <phoneticPr fontId="11"/>
  </si>
  <si>
    <t>世田谷区子ども・子育て地域活動支援助成額（Ａ）</t>
    <rPh sb="0" eb="4">
      <t>セタガヤク</t>
    </rPh>
    <rPh sb="4" eb="5">
      <t>コ</t>
    </rPh>
    <rPh sb="8" eb="10">
      <t>コソダ</t>
    </rPh>
    <rPh sb="11" eb="13">
      <t>チイキ</t>
    </rPh>
    <rPh sb="13" eb="15">
      <t>カツドウ</t>
    </rPh>
    <rPh sb="15" eb="17">
      <t>シエン</t>
    </rPh>
    <rPh sb="17" eb="20">
      <t>ジョセイガク</t>
    </rPh>
    <phoneticPr fontId="11"/>
  </si>
  <si>
    <t>子ども・子育て地域活動支援充当額合計金額（Ｂ）</t>
    <rPh sb="0" eb="1">
      <t>コ</t>
    </rPh>
    <rPh sb="4" eb="6">
      <t>コソダ</t>
    </rPh>
    <rPh sb="7" eb="9">
      <t>チイキ</t>
    </rPh>
    <rPh sb="9" eb="11">
      <t>カツドウ</t>
    </rPh>
    <rPh sb="11" eb="13">
      <t>シエン</t>
    </rPh>
    <rPh sb="13" eb="15">
      <t>ジュウトウ</t>
    </rPh>
    <rPh sb="15" eb="16">
      <t>ガク</t>
    </rPh>
    <rPh sb="16" eb="18">
      <t>ゴウケイ</t>
    </rPh>
    <rPh sb="18" eb="20">
      <t>キンガク</t>
    </rPh>
    <phoneticPr fontId="11"/>
  </si>
  <si>
    <t>支援助成金について、助成事業の実績を下記のとおり報告します。</t>
    <phoneticPr fontId="3"/>
  </si>
  <si>
    <t>（２）子ども・子育て地域活動支援収支報告書</t>
    <phoneticPr fontId="3"/>
  </si>
  <si>
    <t>地域の産後・育児中のママをつなぐ対話とエクササイズ</t>
  </si>
  <si>
    <t>宿題クラブ</t>
  </si>
  <si>
    <t>地域小学生支援活動「こぐまのまなびば」</t>
  </si>
  <si>
    <t>まなカフェひろば　ー乳幼児親子と小学生の居場所づくりー</t>
  </si>
  <si>
    <t>実施スケジュール一覧</t>
    <rPh sb="0" eb="2">
      <t>ジッシ</t>
    </rPh>
    <rPh sb="8" eb="10">
      <t>イチラン</t>
    </rPh>
    <phoneticPr fontId="3"/>
  </si>
  <si>
    <t>令和7年4月1日～令和8年2月27日のうち事業実施に要する期間</t>
    <phoneticPr fontId="3"/>
  </si>
  <si>
    <t>子ども・子育て地域活動支援助成金充当分だけではなく、助成事業に要したすべての経費分の領収書の提出が必要です。</t>
    <rPh sb="0" eb="1">
      <t>コ</t>
    </rPh>
    <rPh sb="4" eb="6">
      <t>コソダ</t>
    </rPh>
    <rPh sb="7" eb="9">
      <t>チイキ</t>
    </rPh>
    <rPh sb="9" eb="11">
      <t>カツドウ</t>
    </rPh>
    <rPh sb="11" eb="13">
      <t>シエン</t>
    </rPh>
    <rPh sb="13" eb="16">
      <t>ジョセイキン</t>
    </rPh>
    <rPh sb="16" eb="18">
      <t>ジュウトウ</t>
    </rPh>
    <rPh sb="18" eb="19">
      <t>ブン</t>
    </rPh>
    <rPh sb="26" eb="28">
      <t>ジョセイ</t>
    </rPh>
    <rPh sb="28" eb="30">
      <t>ジギョウ</t>
    </rPh>
    <rPh sb="31" eb="32">
      <t>ヨウ</t>
    </rPh>
    <rPh sb="38" eb="40">
      <t>ケイヒ</t>
    </rPh>
    <rPh sb="40" eb="41">
      <t>ブン</t>
    </rPh>
    <rPh sb="42" eb="45">
      <t>リョウシュウショ</t>
    </rPh>
    <rPh sb="46" eb="48">
      <t>テイシュツ</t>
    </rPh>
    <rPh sb="49" eb="51">
      <t>ヒツヨウ</t>
    </rPh>
    <phoneticPr fontId="3"/>
  </si>
  <si>
    <t>子育て応援弁護士が解説！「共同親権」制度が子育て世帯を救う！</t>
  </si>
  <si>
    <t>乳幼児とママのための子育て応援教室</t>
  </si>
  <si>
    <t>親子で楽しむタッチケアとWARAリズム</t>
  </si>
  <si>
    <t>Our Colors, Our Stories</t>
  </si>
  <si>
    <t>多摩川河川敷二子緑地「あそび村」における子ども向けイベント運営・遊び支援活動</t>
  </si>
  <si>
    <t>駒沢こそだて部 ～子育て期の父母のためのまるごと相談サポート事業～</t>
  </si>
  <si>
    <t>つながるキッチン</t>
  </si>
  <si>
    <t>妊娠期～乳幼児期の子どもと親同士の居場所や交流・相談支援</t>
  </si>
  <si>
    <t>乳幼児の事故予防と応急手当講座</t>
  </si>
  <si>
    <t>親子で一緒に！演劇ワークショップ</t>
  </si>
  <si>
    <t>こども向け和のエンターテインメントショーちとせ</t>
  </si>
  <si>
    <t>乳幼児の親子向けに木のおもちゃの広場の開催</t>
  </si>
  <si>
    <t>ひとり親世帯の親子のための活動</t>
  </si>
  <si>
    <t>NICO DANCE世田谷</t>
  </si>
  <si>
    <t>赤ちゃん、幼児のための英語絵本読み聞かせ会</t>
  </si>
  <si>
    <t>0歳も100歳も、みんなで地域で楽しむ「0歳からの音楽会」</t>
  </si>
  <si>
    <t>ヴァイオリン あんさんぶる</t>
  </si>
  <si>
    <t>おたもあ商店</t>
  </si>
  <si>
    <t>成長期の子どもと家族を支える　つながりと食の学びプロジェクト</t>
  </si>
  <si>
    <t>絵本から食卓へ 〜出汁を感じる親子ワークショップ〜</t>
  </si>
  <si>
    <t>ママパパキッズほっこりごはんのすすめ</t>
  </si>
  <si>
    <t>子どもの心を育む絵本ワークショップ</t>
  </si>
  <si>
    <t>平和への思いをつなぐー紙芝居で語る家族証言ー</t>
  </si>
  <si>
    <t>音楽物語コンサート in Setagaya Vol.9 &amp;楽器体験と交流タイム</t>
  </si>
  <si>
    <t>訪問型の子育て支援人材育成事業（ホームスタートビジター養成プログラム）</t>
  </si>
  <si>
    <t>「まなざしの小部屋」</t>
  </si>
  <si>
    <t>ハロー！ミュージカル！</t>
  </si>
  <si>
    <t>　令和8年2月20日付7世家庭第1615号で通知を受けた世田谷区子ども・子育て地域活動</t>
    <rPh sb="6" eb="7">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</si>
</sst>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ggge&quot;年&quot;m&quot;月&quot;d&quot;日&quot;;@" x16r2:formatCode16="[$-ja-JP-x-gannen]ggge&quot;年&quot;m&quot;月&quot;d&quot;日&quot;;@"/>
    <numFmt numFmtId="177" formatCode="h&quot;時&quot;mm&quot;分&quot;;@"/>
    <numFmt numFmtId="178" formatCode="#,###&quot;人&quot;"/>
    <numFmt numFmtId="179" formatCode="#,###&quot;円&quot;"/>
    <numFmt numFmtId="180" formatCode="#,##0_);[Red]\(#,##0\)"/>
    <numFmt numFmtId="181" formatCode="0_);[Red]\(0\)"/>
    <numFmt numFmtId="182" formatCode="#,###&quot;回&quot;"/>
    <numFmt numFmtId="183" formatCode="m&quot;月&quot;d&quot;日&quot;;@"/>
    <numFmt numFmtId="184" formatCode="h:mm;@"/>
    <numFmt numFmtId="185" formatCode="h&quot;時間&quot;mm&quot;分&quot;"/>
    <numFmt numFmtId="186" formatCode="#,##0&quot;円&quot;"/>
    <numFmt numFmtId="187" formatCode="#,###&quot;名&quot;"/>
  </numFmts>
  <fonts count="53">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b/>
      <sz val="16"/>
      <color theme="1"/>
      <name val="Yu Gothic"/>
      <family val="3"/>
      <charset val="128"/>
      <scheme val="minor"/>
    </font>
    <font>
      <b/>
      <sz val="11"/>
      <color theme="1"/>
      <name val="Yu Gothic"/>
      <family val="3"/>
      <charset val="128"/>
      <scheme val="minor"/>
    </font>
    <font>
      <sz val="9"/>
      <color theme="1"/>
      <name val="Yu Gothic"/>
      <family val="2"/>
      <scheme val="minor"/>
    </font>
    <font>
      <sz val="9"/>
      <color theme="1"/>
      <name val="Yu Gothic"/>
      <family val="3"/>
      <charset val="128"/>
      <scheme val="minor"/>
    </font>
    <font>
      <b/>
      <sz val="18"/>
      <color theme="1"/>
      <name val="Yu Gothic"/>
      <family val="3"/>
      <charset val="128"/>
      <scheme val="minor"/>
    </font>
    <font>
      <sz val="11"/>
      <name val="ＭＳ Ｐゴシック"/>
      <family val="3"/>
      <charset val="128"/>
    </font>
    <font>
      <b/>
      <sz val="18"/>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b/>
      <sz val="12"/>
      <name val="ＭＳ Ｐゴシック"/>
      <family val="3"/>
      <charset val="128"/>
    </font>
    <font>
      <b/>
      <sz val="10"/>
      <name val="ＭＳ Ｐゴシック"/>
      <family val="3"/>
      <charset val="128"/>
    </font>
    <font>
      <sz val="10"/>
      <name val="ＭＳ Ｐゴシック"/>
      <family val="3"/>
      <charset val="128"/>
    </font>
    <font>
      <b/>
      <sz val="11"/>
      <name val="ＭＳ Ｐゴシック"/>
      <family val="3"/>
      <charset val="128"/>
    </font>
    <font>
      <b/>
      <sz val="10"/>
      <name val="ＭＳ Ｐ明朝"/>
      <family val="1"/>
      <charset val="128"/>
    </font>
    <font>
      <i/>
      <sz val="10"/>
      <name val="ＭＳ Ｐ明朝"/>
      <family val="1"/>
      <charset val="128"/>
    </font>
    <font>
      <i/>
      <sz val="10"/>
      <name val="ＭＳ 明朝"/>
      <family val="1"/>
      <charset val="128"/>
    </font>
    <font>
      <b/>
      <sz val="8"/>
      <name val="ＭＳ Ｐゴシック"/>
      <family val="3"/>
      <charset val="128"/>
    </font>
    <font>
      <sz val="10.5"/>
      <name val="Century"/>
      <family val="1"/>
    </font>
    <font>
      <b/>
      <sz val="14"/>
      <color theme="1"/>
      <name val="メイリオ"/>
      <family val="3"/>
      <charset val="128"/>
    </font>
    <font>
      <sz val="6"/>
      <name val="Yu Gothic"/>
      <family val="2"/>
      <charset val="128"/>
      <scheme val="minor"/>
    </font>
    <font>
      <sz val="11"/>
      <color theme="1"/>
      <name val="メイリオ"/>
      <family val="3"/>
      <charset val="128"/>
    </font>
    <font>
      <b/>
      <sz val="8"/>
      <color theme="1"/>
      <name val="メイリオ"/>
      <family val="3"/>
      <charset val="128"/>
    </font>
    <font>
      <sz val="9"/>
      <color theme="1"/>
      <name val="メイリオ"/>
      <family val="3"/>
      <charset val="128"/>
    </font>
    <font>
      <b/>
      <sz val="16"/>
      <name val="ＭＳ Ｐゴシック"/>
      <family val="3"/>
      <charset val="128"/>
    </font>
    <font>
      <u/>
      <sz val="12"/>
      <name val="ＭＳ Ｐゴシック"/>
      <family val="3"/>
      <charset val="128"/>
    </font>
    <font>
      <b/>
      <sz val="9"/>
      <color indexed="81"/>
      <name val="MS P ゴシック"/>
      <family val="3"/>
      <charset val="128"/>
    </font>
    <font>
      <sz val="11"/>
      <color theme="1"/>
      <name val="HGPｺﾞｼｯｸM"/>
      <family val="3"/>
      <charset val="128"/>
    </font>
    <font>
      <b/>
      <sz val="12"/>
      <color theme="1"/>
      <name val="HGPｺﾞｼｯｸM"/>
      <family val="3"/>
      <charset val="128"/>
    </font>
    <font>
      <sz val="9"/>
      <color theme="1"/>
      <name val="HGPｺﾞｼｯｸM"/>
      <family val="3"/>
      <charset val="128"/>
    </font>
    <font>
      <b/>
      <sz val="9"/>
      <color theme="1"/>
      <name val="HGPｺﾞｼｯｸM"/>
      <family val="3"/>
      <charset val="128"/>
    </font>
    <font>
      <sz val="12"/>
      <color theme="1"/>
      <name val="HGPｺﾞｼｯｸM"/>
      <family val="3"/>
      <charset val="128"/>
    </font>
    <font>
      <sz val="11"/>
      <color theme="1"/>
      <name val="Yu Gothic"/>
      <family val="2"/>
      <scheme val="minor"/>
    </font>
    <font>
      <b/>
      <sz val="11"/>
      <color rgb="FFFF0000"/>
      <name val="Yu Gothic"/>
      <family val="3"/>
      <charset val="128"/>
      <scheme val="minor"/>
    </font>
    <font>
      <b/>
      <sz val="9"/>
      <color rgb="FFFF0000"/>
      <name val="Yu Gothic"/>
      <family val="3"/>
      <charset val="128"/>
      <scheme val="minor"/>
    </font>
    <font>
      <b/>
      <sz val="6"/>
      <color indexed="81"/>
      <name val="MS P ゴシック"/>
      <family val="3"/>
      <charset val="128"/>
    </font>
    <font>
      <sz val="11"/>
      <color theme="1"/>
      <name val="Yu Gothic"/>
      <family val="3"/>
      <charset val="128"/>
      <scheme val="minor"/>
    </font>
    <font>
      <b/>
      <sz val="11"/>
      <color rgb="FFFF0000"/>
      <name val="ＭＳ Ｐゴシック"/>
      <family val="3"/>
      <charset val="128"/>
    </font>
    <font>
      <b/>
      <sz val="11"/>
      <color rgb="FFFF0000"/>
      <name val="Meiryo UI"/>
      <family val="3"/>
      <charset val="128"/>
    </font>
    <font>
      <b/>
      <sz val="10"/>
      <color rgb="FFFF0000"/>
      <name val="Meiryo UI"/>
      <family val="3"/>
      <charset val="128"/>
    </font>
    <font>
      <b/>
      <sz val="11"/>
      <name val="Meiryo UI"/>
      <family val="3"/>
      <charset val="128"/>
    </font>
    <font>
      <sz val="10"/>
      <color rgb="FFFF0000"/>
      <name val="Meiryo UI"/>
      <family val="3"/>
      <charset val="128"/>
    </font>
    <font>
      <i/>
      <sz val="10"/>
      <name val="ＭＳ Ｐゴシック"/>
      <family val="3"/>
      <charset val="128"/>
    </font>
    <font>
      <sz val="10.5"/>
      <name val="ＭＳ Ｐゴシック"/>
      <family val="3"/>
      <charset val="128"/>
    </font>
    <font>
      <b/>
      <sz val="6"/>
      <name val="ＭＳ Ｐゴシック"/>
      <family val="3"/>
      <charset val="128"/>
    </font>
    <font>
      <b/>
      <sz val="12"/>
      <color rgb="FFFF0000"/>
      <name val="ＭＳ Ｐゴシック"/>
      <family val="3"/>
      <charset val="128"/>
    </font>
    <font>
      <sz val="8"/>
      <name val="ＭＳ Ｐゴシック"/>
      <family val="3"/>
      <charset val="128"/>
    </font>
    <font>
      <sz val="11"/>
      <name val="Yu Gothic"/>
      <family val="3"/>
      <charset val="128"/>
      <scheme val="minor"/>
    </font>
    <font>
      <b/>
      <sz val="16"/>
      <name val="Yu Gothic"/>
      <family val="3"/>
      <charset val="128"/>
      <scheme val="minor"/>
    </font>
  </fonts>
  <fills count="19">
    <fill>
      <patternFill patternType="none"/>
    </fill>
    <fill>
      <patternFill patternType="gray125"/>
    </fill>
    <fill>
      <patternFill patternType="gray0625">
        <bgColor indexed="9"/>
      </patternFill>
    </fill>
    <fill>
      <patternFill patternType="solid">
        <fgColor indexed="13"/>
        <bgColor indexed="9"/>
      </patternFill>
    </fill>
    <fill>
      <patternFill patternType="lightGray">
        <fgColor theme="6" tint="-0.24994659260841701"/>
        <bgColor indexed="65"/>
      </patternFill>
    </fill>
    <fill>
      <patternFill patternType="solid">
        <fgColor theme="0" tint="-0.34998626667073579"/>
        <bgColor indexed="64"/>
      </patternFill>
    </fill>
    <fill>
      <patternFill patternType="solid">
        <fgColor indexed="13"/>
        <bgColor indexed="64"/>
      </patternFill>
    </fill>
    <fill>
      <patternFill patternType="gray125">
        <fgColor theme="0"/>
        <bgColor rgb="FFFFC000"/>
      </patternFill>
    </fill>
    <fill>
      <patternFill patternType="solid">
        <fgColor theme="0" tint="-0.14999847407452621"/>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gray0625">
        <bgColor theme="0"/>
      </patternFill>
    </fill>
    <fill>
      <patternFill patternType="solid">
        <fgColor rgb="FFFFFF00"/>
        <bgColor indexed="9"/>
      </patternFill>
    </fill>
    <fill>
      <patternFill patternType="lightGray">
        <fgColor theme="6" tint="-0.24994659260841701"/>
        <bgColor theme="0"/>
      </patternFill>
    </fill>
    <fill>
      <patternFill patternType="darkHorizontal">
        <fgColor rgb="FFFCA6A6"/>
        <bgColor rgb="FFFFC000"/>
      </patternFill>
    </fill>
  </fills>
  <borders count="1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diagonalUp="1">
      <left style="thin">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left style="thin">
        <color indexed="64"/>
      </left>
      <right/>
      <top style="hair">
        <color indexed="64"/>
      </top>
      <bottom/>
      <diagonal/>
    </border>
    <border>
      <left/>
      <right style="thin">
        <color indexed="64"/>
      </right>
      <top style="hair">
        <color indexed="64"/>
      </top>
      <bottom/>
      <diagonal/>
    </border>
    <border diagonalUp="1">
      <left style="thin">
        <color indexed="64"/>
      </left>
      <right/>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medium">
        <color indexed="64"/>
      </right>
      <top style="medium">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diagonal/>
    </border>
    <border>
      <left/>
      <right/>
      <top style="medium">
        <color indexed="64"/>
      </top>
      <bottom style="medium">
        <color indexed="64"/>
      </bottom>
      <diagonal/>
    </border>
    <border>
      <left style="thin">
        <color theme="1" tint="0.24994659260841701"/>
      </left>
      <right style="thin">
        <color theme="1" tint="0.24994659260841701"/>
      </right>
      <top style="thin">
        <color theme="1" tint="0.24994659260841701"/>
      </top>
      <bottom style="double">
        <color theme="1" tint="0.24994659260841701"/>
      </bottom>
      <diagonal/>
    </border>
    <border>
      <left style="thin">
        <color theme="1" tint="0.24994659260841701"/>
      </left>
      <right style="thin">
        <color theme="1" tint="0.24994659260841701"/>
      </right>
      <top style="double">
        <color theme="1" tint="0.24994659260841701"/>
      </top>
      <bottom style="hair">
        <color theme="1" tint="0.24994659260841701"/>
      </bottom>
      <diagonal/>
    </border>
    <border>
      <left style="thin">
        <color theme="1" tint="0.24994659260841701"/>
      </left>
      <right style="thin">
        <color theme="1" tint="0.24994659260841701"/>
      </right>
      <top style="hair">
        <color theme="1" tint="0.24994659260841701"/>
      </top>
      <bottom style="hair">
        <color theme="1" tint="0.24994659260841701"/>
      </bottom>
      <diagonal/>
    </border>
    <border>
      <left style="medium">
        <color indexed="64"/>
      </left>
      <right/>
      <top style="medium">
        <color indexed="64"/>
      </top>
      <bottom/>
      <diagonal/>
    </border>
    <border>
      <left style="medium">
        <color indexed="64"/>
      </left>
      <right style="thin">
        <color theme="1" tint="0.24994659260841701"/>
      </right>
      <top style="thin">
        <color theme="1" tint="0.24994659260841701"/>
      </top>
      <bottom style="double">
        <color theme="1" tint="0.24994659260841701"/>
      </bottom>
      <diagonal/>
    </border>
    <border>
      <left style="thin">
        <color theme="1" tint="0.24994659260841701"/>
      </left>
      <right style="medium">
        <color indexed="64"/>
      </right>
      <top style="thin">
        <color theme="1" tint="0.24994659260841701"/>
      </top>
      <bottom style="double">
        <color theme="1" tint="0.24994659260841701"/>
      </bottom>
      <diagonal/>
    </border>
    <border>
      <left style="medium">
        <color indexed="64"/>
      </left>
      <right style="thin">
        <color theme="1" tint="0.24994659260841701"/>
      </right>
      <top style="double">
        <color theme="1" tint="0.24994659260841701"/>
      </top>
      <bottom/>
      <diagonal/>
    </border>
    <border>
      <left style="thin">
        <color theme="1" tint="0.24994659260841701"/>
      </left>
      <right style="medium">
        <color indexed="64"/>
      </right>
      <top style="double">
        <color theme="1" tint="0.24994659260841701"/>
      </top>
      <bottom style="hair">
        <color theme="1" tint="0.24994659260841701"/>
      </bottom>
      <diagonal/>
    </border>
    <border>
      <left style="medium">
        <color indexed="64"/>
      </left>
      <right style="thin">
        <color theme="1" tint="0.24994659260841701"/>
      </right>
      <top/>
      <bottom/>
      <diagonal/>
    </border>
    <border>
      <left style="thin">
        <color theme="1" tint="0.24994659260841701"/>
      </left>
      <right style="medium">
        <color indexed="64"/>
      </right>
      <top style="hair">
        <color theme="1" tint="0.24994659260841701"/>
      </top>
      <bottom style="hair">
        <color theme="1" tint="0.24994659260841701"/>
      </bottom>
      <diagonal/>
    </border>
    <border>
      <left style="medium">
        <color indexed="64"/>
      </left>
      <right style="thin">
        <color theme="1" tint="0.24994659260841701"/>
      </right>
      <top/>
      <bottom style="hair">
        <color theme="1" tint="0.24994659260841701"/>
      </bottom>
      <diagonal/>
    </border>
    <border>
      <left style="medium">
        <color indexed="64"/>
      </left>
      <right style="thin">
        <color theme="1" tint="0.24994659260841701"/>
      </right>
      <top style="hair">
        <color theme="1" tint="0.24994659260841701"/>
      </top>
      <bottom/>
      <diagonal/>
    </border>
    <border>
      <left style="medium">
        <color indexed="64"/>
      </left>
      <right style="thin">
        <color theme="1" tint="0.24994659260841701"/>
      </right>
      <top style="hair">
        <color theme="1" tint="0.24994659260841701"/>
      </top>
      <bottom style="medium">
        <color indexed="64"/>
      </bottom>
      <diagonal/>
    </border>
    <border>
      <left style="thin">
        <color theme="1" tint="0.24994659260841701"/>
      </left>
      <right style="thin">
        <color theme="1" tint="0.24994659260841701"/>
      </right>
      <top style="hair">
        <color theme="1" tint="0.24994659260841701"/>
      </top>
      <bottom style="medium">
        <color indexed="64"/>
      </bottom>
      <diagonal/>
    </border>
    <border>
      <left style="thin">
        <color theme="1" tint="0.24994659260841701"/>
      </left>
      <right style="medium">
        <color indexed="64"/>
      </right>
      <top style="hair">
        <color theme="1" tint="0.24994659260841701"/>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7">
    <xf numFmtId="0" fontId="0" fillId="0" borderId="0"/>
    <xf numFmtId="0" fontId="9" fillId="0" borderId="0">
      <alignment vertical="center"/>
    </xf>
    <xf numFmtId="38" fontId="9" fillId="0" borderId="0" applyFont="0" applyFill="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36" fillId="0" borderId="0"/>
  </cellStyleXfs>
  <cellXfs count="707">
    <xf numFmtId="0" fontId="0" fillId="0" borderId="0" xfId="0"/>
    <xf numFmtId="0" fontId="0" fillId="0" borderId="5" xfId="0" applyBorder="1"/>
    <xf numFmtId="0" fontId="0" fillId="0" borderId="8" xfId="0" applyBorder="1"/>
    <xf numFmtId="0" fontId="0" fillId="0" borderId="8" xfId="0" applyBorder="1" applyAlignment="1">
      <alignment shrinkToFit="1"/>
    </xf>
    <xf numFmtId="0" fontId="12" fillId="0" borderId="0" xfId="1" applyFont="1">
      <alignment vertical="center"/>
    </xf>
    <xf numFmtId="0" fontId="13" fillId="0" borderId="0" xfId="1" applyFont="1">
      <alignment vertical="center"/>
    </xf>
    <xf numFmtId="0" fontId="10" fillId="0" borderId="0" xfId="1" applyFont="1" applyAlignment="1">
      <alignment horizontal="center" vertical="center"/>
    </xf>
    <xf numFmtId="0" fontId="12" fillId="0" borderId="0" xfId="1" applyFont="1" applyAlignment="1">
      <alignment horizontal="right"/>
    </xf>
    <xf numFmtId="0" fontId="14" fillId="0" borderId="0" xfId="1" applyFont="1">
      <alignment vertical="center"/>
    </xf>
    <xf numFmtId="0" fontId="15" fillId="0" borderId="0" xfId="1" applyFont="1">
      <alignment vertical="center"/>
    </xf>
    <xf numFmtId="0" fontId="16" fillId="0" borderId="0" xfId="1" applyFont="1">
      <alignment vertical="center"/>
    </xf>
    <xf numFmtId="0" fontId="14" fillId="0" borderId="26" xfId="1" applyFont="1" applyBorder="1" applyAlignment="1">
      <alignment horizontal="center" vertical="center"/>
    </xf>
    <xf numFmtId="0" fontId="12" fillId="0" borderId="0" xfId="1" applyFont="1" applyAlignment="1">
      <alignment horizontal="center" vertical="center"/>
    </xf>
    <xf numFmtId="0" fontId="17" fillId="0" borderId="31" xfId="1" applyFont="1" applyBorder="1">
      <alignment vertical="center"/>
    </xf>
    <xf numFmtId="0" fontId="15" fillId="2" borderId="50" xfId="1" applyFont="1" applyFill="1" applyBorder="1" applyAlignment="1">
      <alignment horizontal="left" vertical="top"/>
    </xf>
    <xf numFmtId="180" fontId="9" fillId="2" borderId="51" xfId="1" applyNumberFormat="1" applyFill="1" applyBorder="1" applyAlignment="1">
      <alignment horizontal="right" vertical="center"/>
    </xf>
    <xf numFmtId="0" fontId="14" fillId="0" borderId="0" xfId="1" applyFont="1" applyAlignment="1">
      <alignment horizontal="left" vertical="top"/>
    </xf>
    <xf numFmtId="0" fontId="17" fillId="0" borderId="8" xfId="1" applyFont="1" applyBorder="1">
      <alignment vertical="center"/>
    </xf>
    <xf numFmtId="0" fontId="9" fillId="0" borderId="2" xfId="1" applyBorder="1" applyAlignment="1">
      <alignment horizontal="left" vertical="center"/>
    </xf>
    <xf numFmtId="180" fontId="9" fillId="0" borderId="52" xfId="1" applyNumberFormat="1" applyBorder="1" applyAlignment="1">
      <alignment horizontal="right" vertical="center"/>
    </xf>
    <xf numFmtId="0" fontId="9" fillId="0" borderId="54" xfId="1" applyBorder="1" applyAlignment="1">
      <alignment horizontal="center" vertical="center" shrinkToFit="1"/>
    </xf>
    <xf numFmtId="180" fontId="9" fillId="0" borderId="56" xfId="1" applyNumberFormat="1" applyBorder="1" applyAlignment="1">
      <alignment horizontal="right" vertical="center"/>
    </xf>
    <xf numFmtId="0" fontId="9" fillId="0" borderId="2" xfId="1" applyBorder="1" applyAlignment="1">
      <alignment horizontal="center" vertical="center" shrinkToFit="1"/>
    </xf>
    <xf numFmtId="180" fontId="9" fillId="0" borderId="60" xfId="1" applyNumberFormat="1" applyBorder="1" applyAlignment="1">
      <alignment horizontal="right" vertical="center"/>
    </xf>
    <xf numFmtId="0" fontId="17" fillId="0" borderId="33" xfId="1" applyFont="1" applyBorder="1" applyAlignment="1">
      <alignment vertical="center" shrinkToFit="1"/>
    </xf>
    <xf numFmtId="0" fontId="9" fillId="0" borderId="15" xfId="1" applyBorder="1" applyAlignment="1">
      <alignment horizontal="center" vertical="center"/>
    </xf>
    <xf numFmtId="180" fontId="9" fillId="0" borderId="61" xfId="1" applyNumberFormat="1" applyBorder="1" applyAlignment="1">
      <alignment horizontal="right" vertical="center"/>
    </xf>
    <xf numFmtId="0" fontId="9" fillId="0" borderId="62" xfId="1" applyBorder="1">
      <alignment vertical="center"/>
    </xf>
    <xf numFmtId="0" fontId="9" fillId="0" borderId="22" xfId="1" applyBorder="1" applyAlignment="1">
      <alignment horizontal="center" vertical="center"/>
    </xf>
    <xf numFmtId="0" fontId="15" fillId="3" borderId="67" xfId="1" applyFont="1" applyFill="1" applyBorder="1" applyAlignment="1">
      <alignment horizontal="left" vertical="top"/>
    </xf>
    <xf numFmtId="180" fontId="12" fillId="3" borderId="68" xfId="1" applyNumberFormat="1" applyFont="1" applyFill="1" applyBorder="1" applyAlignment="1">
      <alignment horizontal="right" vertical="center"/>
    </xf>
    <xf numFmtId="0" fontId="9" fillId="0" borderId="24" xfId="1" applyBorder="1" applyAlignment="1">
      <alignment horizontal="center" vertical="center"/>
    </xf>
    <xf numFmtId="38" fontId="0" fillId="0" borderId="25" xfId="2" applyFont="1" applyFill="1" applyBorder="1" applyAlignment="1">
      <alignment vertical="center"/>
    </xf>
    <xf numFmtId="0" fontId="9" fillId="0" borderId="0" xfId="1">
      <alignment vertical="center"/>
    </xf>
    <xf numFmtId="38" fontId="0" fillId="0" borderId="60" xfId="2" applyFont="1" applyFill="1" applyBorder="1" applyAlignment="1">
      <alignment vertical="center"/>
    </xf>
    <xf numFmtId="0" fontId="9" fillId="0" borderId="83" xfId="1" applyBorder="1" applyAlignment="1">
      <alignment horizontal="center" vertical="center"/>
    </xf>
    <xf numFmtId="38" fontId="0" fillId="0" borderId="85" xfId="2" applyFont="1" applyFill="1" applyBorder="1" applyAlignment="1">
      <alignment vertical="center"/>
    </xf>
    <xf numFmtId="0" fontId="9" fillId="0" borderId="84" xfId="1" applyBorder="1">
      <alignment vertical="center"/>
    </xf>
    <xf numFmtId="38" fontId="0" fillId="0" borderId="86" xfId="2" applyFont="1" applyFill="1" applyBorder="1" applyAlignment="1">
      <alignment vertical="center"/>
    </xf>
    <xf numFmtId="0" fontId="9" fillId="4" borderId="36" xfId="1" applyFill="1" applyBorder="1" applyAlignment="1">
      <alignment horizontal="center" vertical="center"/>
    </xf>
    <xf numFmtId="38" fontId="0" fillId="4" borderId="38" xfId="2" applyFont="1" applyFill="1" applyBorder="1" applyAlignment="1">
      <alignment vertical="center"/>
    </xf>
    <xf numFmtId="0" fontId="9" fillId="4" borderId="37" xfId="1" applyFill="1" applyBorder="1">
      <alignment vertical="center"/>
    </xf>
    <xf numFmtId="38" fontId="0" fillId="4" borderId="87" xfId="2" applyFont="1" applyFill="1" applyBorder="1" applyAlignment="1">
      <alignment vertical="center"/>
    </xf>
    <xf numFmtId="38" fontId="0" fillId="0" borderId="19" xfId="2" applyFont="1" applyFill="1" applyBorder="1" applyAlignment="1">
      <alignment vertical="center"/>
    </xf>
    <xf numFmtId="0" fontId="9" fillId="0" borderId="93" xfId="1" applyBorder="1" applyAlignment="1">
      <alignment horizontal="center" vertical="center"/>
    </xf>
    <xf numFmtId="38" fontId="0" fillId="0" borderId="94" xfId="2" applyFont="1" applyFill="1" applyBorder="1" applyAlignment="1">
      <alignment vertical="center"/>
    </xf>
    <xf numFmtId="0" fontId="9" fillId="0" borderId="70" xfId="1" applyBorder="1" applyAlignment="1">
      <alignment horizontal="center" vertical="center"/>
    </xf>
    <xf numFmtId="38" fontId="0" fillId="0" borderId="72" xfId="2" applyFont="1" applyFill="1" applyBorder="1" applyAlignment="1">
      <alignment vertical="center"/>
    </xf>
    <xf numFmtId="0" fontId="9" fillId="0" borderId="71" xfId="1" applyBorder="1">
      <alignment vertical="center"/>
    </xf>
    <xf numFmtId="38" fontId="0" fillId="0" borderId="99" xfId="2" applyFont="1" applyFill="1" applyBorder="1" applyAlignment="1">
      <alignment vertical="center"/>
    </xf>
    <xf numFmtId="0" fontId="9" fillId="0" borderId="100" xfId="1" applyBorder="1">
      <alignment vertical="center"/>
    </xf>
    <xf numFmtId="38" fontId="0" fillId="0" borderId="101" xfId="2" applyFont="1" applyFill="1" applyBorder="1" applyAlignment="1">
      <alignment vertical="center"/>
    </xf>
    <xf numFmtId="38" fontId="0" fillId="0" borderId="61" xfId="2" applyFont="1" applyFill="1" applyBorder="1" applyAlignment="1">
      <alignment vertical="center"/>
    </xf>
    <xf numFmtId="0" fontId="9" fillId="0" borderId="18" xfId="1" applyBorder="1" applyAlignment="1">
      <alignment horizontal="center" vertical="center"/>
    </xf>
    <xf numFmtId="0" fontId="9" fillId="0" borderId="22" xfId="1" applyBorder="1">
      <alignment vertical="center"/>
    </xf>
    <xf numFmtId="0" fontId="9" fillId="0" borderId="72" xfId="1" applyBorder="1">
      <alignment vertical="center"/>
    </xf>
    <xf numFmtId="0" fontId="9" fillId="0" borderId="99" xfId="1" applyBorder="1">
      <alignment vertical="center"/>
    </xf>
    <xf numFmtId="0" fontId="9" fillId="0" borderId="94" xfId="1" applyBorder="1">
      <alignment vertical="center"/>
    </xf>
    <xf numFmtId="0" fontId="9" fillId="0" borderId="93" xfId="1" applyBorder="1">
      <alignment vertical="center"/>
    </xf>
    <xf numFmtId="0" fontId="9" fillId="0" borderId="101" xfId="1" applyBorder="1">
      <alignment vertical="center"/>
    </xf>
    <xf numFmtId="0" fontId="9" fillId="0" borderId="83" xfId="1" applyBorder="1">
      <alignment vertical="center"/>
    </xf>
    <xf numFmtId="38" fontId="0" fillId="0" borderId="90" xfId="2" applyFont="1" applyFill="1" applyBorder="1" applyAlignment="1">
      <alignment vertical="center"/>
    </xf>
    <xf numFmtId="0" fontId="17" fillId="0" borderId="5" xfId="1" applyFont="1" applyBorder="1" applyAlignment="1">
      <alignment vertical="center" shrinkToFit="1"/>
    </xf>
    <xf numFmtId="0" fontId="9" fillId="0" borderId="103" xfId="1" applyBorder="1" applyAlignment="1">
      <alignment horizontal="center" vertical="center"/>
    </xf>
    <xf numFmtId="0" fontId="9" fillId="0" borderId="104" xfId="1" applyBorder="1">
      <alignment vertical="center"/>
    </xf>
    <xf numFmtId="0" fontId="9" fillId="0" borderId="73" xfId="1" applyBorder="1">
      <alignment vertical="center"/>
    </xf>
    <xf numFmtId="0" fontId="9" fillId="0" borderId="74" xfId="1" applyBorder="1">
      <alignment vertical="center"/>
    </xf>
    <xf numFmtId="0" fontId="17" fillId="0" borderId="75" xfId="1" applyFont="1" applyBorder="1" applyAlignment="1">
      <alignment vertical="center" shrinkToFit="1"/>
    </xf>
    <xf numFmtId="0" fontId="9" fillId="0" borderId="76" xfId="1" applyBorder="1" applyAlignment="1">
      <alignment horizontal="center" vertical="center"/>
    </xf>
    <xf numFmtId="0" fontId="9" fillId="0" borderId="78" xfId="1" applyBorder="1">
      <alignment vertical="center"/>
    </xf>
    <xf numFmtId="0" fontId="9" fillId="0" borderId="77" xfId="1" applyBorder="1">
      <alignment vertical="center"/>
    </xf>
    <xf numFmtId="0" fontId="9" fillId="0" borderId="79" xfId="1" applyBorder="1">
      <alignment vertical="center"/>
    </xf>
    <xf numFmtId="0" fontId="15" fillId="6" borderId="40" xfId="1" applyFont="1" applyFill="1" applyBorder="1" applyAlignment="1">
      <alignment horizontal="left" vertical="top"/>
    </xf>
    <xf numFmtId="38" fontId="9" fillId="6" borderId="43" xfId="1" applyNumberFormat="1" applyFill="1" applyBorder="1" applyAlignment="1">
      <alignment horizontal="right" vertical="center"/>
    </xf>
    <xf numFmtId="0" fontId="18" fillId="2" borderId="66" xfId="1" applyFont="1" applyFill="1" applyBorder="1" applyAlignment="1">
      <alignment vertical="top"/>
    </xf>
    <xf numFmtId="38" fontId="9" fillId="2" borderId="3" xfId="1" applyNumberFormat="1" applyFill="1" applyBorder="1">
      <alignment vertical="center"/>
    </xf>
    <xf numFmtId="0" fontId="16" fillId="0" borderId="0" xfId="1" applyFont="1" applyAlignment="1">
      <alignment horizontal="center" vertical="center"/>
    </xf>
    <xf numFmtId="0" fontId="15" fillId="0" borderId="0" xfId="1" applyFont="1" applyAlignment="1">
      <alignment horizontal="left" vertical="top"/>
    </xf>
    <xf numFmtId="38" fontId="19" fillId="0" borderId="0" xfId="1" applyNumberFormat="1" applyFont="1" applyAlignment="1">
      <alignment horizontal="right" vertical="center"/>
    </xf>
    <xf numFmtId="0" fontId="15" fillId="0" borderId="0" xfId="1" applyFont="1" applyAlignment="1">
      <alignment vertical="top"/>
    </xf>
    <xf numFmtId="38" fontId="20" fillId="0" borderId="0" xfId="1" applyNumberFormat="1" applyFont="1">
      <alignment vertical="center"/>
    </xf>
    <xf numFmtId="0" fontId="14" fillId="0" borderId="0" xfId="1" applyFont="1" applyAlignment="1">
      <alignment vertical="top"/>
    </xf>
    <xf numFmtId="0" fontId="22" fillId="0" borderId="0" xfId="1" applyFont="1">
      <alignment vertical="center"/>
    </xf>
    <xf numFmtId="0" fontId="12" fillId="0" borderId="0" xfId="1" applyFont="1" applyAlignment="1">
      <alignment horizontal="right" vertical="center"/>
    </xf>
    <xf numFmtId="0" fontId="25" fillId="0" borderId="0" xfId="3" applyFont="1">
      <alignment vertical="center"/>
    </xf>
    <xf numFmtId="0" fontId="26" fillId="7" borderId="111" xfId="3" applyFont="1" applyFill="1" applyBorder="1" applyAlignment="1">
      <alignment horizontal="center" vertical="center"/>
    </xf>
    <xf numFmtId="0" fontId="27" fillId="0" borderId="112" xfId="3" applyFont="1" applyBorder="1" applyAlignment="1">
      <alignment horizontal="center" vertical="center"/>
    </xf>
    <xf numFmtId="0" fontId="27" fillId="0" borderId="112" xfId="3" applyFont="1" applyBorder="1" applyAlignment="1">
      <alignment horizontal="left" vertical="center"/>
    </xf>
    <xf numFmtId="0" fontId="27" fillId="0" borderId="113" xfId="3" applyFont="1" applyBorder="1" applyAlignment="1">
      <alignment horizontal="center" vertical="center"/>
    </xf>
    <xf numFmtId="0" fontId="27" fillId="0" borderId="113" xfId="3" applyFont="1" applyBorder="1" applyAlignment="1">
      <alignment horizontal="left" vertical="center"/>
    </xf>
    <xf numFmtId="0" fontId="27" fillId="0" borderId="113" xfId="3" applyFont="1" applyBorder="1" applyAlignment="1">
      <alignment horizontal="left" vertical="center" wrapText="1"/>
    </xf>
    <xf numFmtId="0" fontId="26" fillId="7" borderId="115" xfId="3" applyFont="1" applyFill="1" applyBorder="1" applyAlignment="1">
      <alignment horizontal="center" vertical="center"/>
    </xf>
    <xf numFmtId="0" fontId="26" fillId="7" borderId="116" xfId="3" applyFont="1" applyFill="1" applyBorder="1" applyAlignment="1">
      <alignment horizontal="center" vertical="center"/>
    </xf>
    <xf numFmtId="0" fontId="27" fillId="0" borderId="118" xfId="3" applyFont="1" applyBorder="1" applyAlignment="1">
      <alignment horizontal="left" vertical="center"/>
    </xf>
    <xf numFmtId="0" fontId="27" fillId="0" borderId="120" xfId="3" applyFont="1" applyBorder="1" applyAlignment="1">
      <alignment horizontal="left" vertical="center"/>
    </xf>
    <xf numFmtId="0" fontId="27" fillId="0" borderId="120" xfId="3" applyFont="1" applyBorder="1" applyAlignment="1">
      <alignment horizontal="left" vertical="center" wrapText="1"/>
    </xf>
    <xf numFmtId="0" fontId="27" fillId="0" borderId="123" xfId="3" applyFont="1" applyBorder="1" applyAlignment="1">
      <alignment horizontal="center" vertical="center"/>
    </xf>
    <xf numFmtId="0" fontId="27" fillId="0" borderId="124" xfId="3" applyFont="1" applyBorder="1" applyAlignment="1">
      <alignment horizontal="left" vertical="center"/>
    </xf>
    <xf numFmtId="0" fontId="27" fillId="0" borderId="124" xfId="3" applyFont="1" applyBorder="1" applyAlignment="1">
      <alignment horizontal="center" vertical="center"/>
    </xf>
    <xf numFmtId="0" fontId="27" fillId="0" borderId="125" xfId="3" applyFont="1" applyBorder="1" applyAlignment="1">
      <alignment horizontal="left" vertical="center"/>
    </xf>
    <xf numFmtId="0" fontId="29" fillId="0" borderId="0" xfId="1" applyFont="1" applyAlignment="1">
      <alignment horizontal="center" vertical="center"/>
    </xf>
    <xf numFmtId="0" fontId="12" fillId="0" borderId="102" xfId="1" applyFont="1" applyBorder="1" applyAlignment="1">
      <alignment horizontal="center" vertical="center"/>
    </xf>
    <xf numFmtId="0" fontId="12" fillId="0" borderId="126" xfId="1" applyFont="1" applyBorder="1" applyAlignment="1">
      <alignment horizontal="center" vertical="center"/>
    </xf>
    <xf numFmtId="0" fontId="12" fillId="0" borderId="110" xfId="1" applyFont="1" applyBorder="1" applyAlignment="1">
      <alignment horizontal="center" vertical="center"/>
    </xf>
    <xf numFmtId="0" fontId="12" fillId="0" borderId="128" xfId="1" applyFont="1" applyBorder="1" applyAlignment="1">
      <alignment horizontal="center" vertical="center"/>
    </xf>
    <xf numFmtId="0" fontId="12" fillId="0" borderId="129" xfId="1" applyFont="1" applyBorder="1" applyAlignment="1">
      <alignment horizontal="center" vertical="center"/>
    </xf>
    <xf numFmtId="0" fontId="12" fillId="0" borderId="31" xfId="1" applyFont="1" applyBorder="1" applyAlignment="1">
      <alignment horizontal="center" vertical="center"/>
    </xf>
    <xf numFmtId="0" fontId="12" fillId="0" borderId="2" xfId="1" applyFont="1" applyBorder="1">
      <alignment vertical="center"/>
    </xf>
    <xf numFmtId="0" fontId="12" fillId="0" borderId="32" xfId="1" applyFont="1" applyBorder="1">
      <alignment vertical="center"/>
    </xf>
    <xf numFmtId="0" fontId="12" fillId="0" borderId="8" xfId="1" applyFont="1" applyBorder="1" applyAlignment="1">
      <alignment horizontal="center" vertical="center"/>
    </xf>
    <xf numFmtId="0" fontId="12" fillId="0" borderId="16" xfId="1" applyFont="1" applyBorder="1">
      <alignment vertical="center"/>
    </xf>
    <xf numFmtId="0" fontId="12" fillId="0" borderId="15" xfId="1" applyFont="1" applyBorder="1" applyAlignment="1">
      <alignment horizontal="center" vertical="center"/>
    </xf>
    <xf numFmtId="0" fontId="12" fillId="0" borderId="16" xfId="1" applyFont="1" applyBorder="1" applyAlignment="1">
      <alignment horizontal="center" vertical="center"/>
    </xf>
    <xf numFmtId="0" fontId="12" fillId="0" borderId="17" xfId="1" applyFont="1" applyBorder="1" applyAlignment="1">
      <alignment horizontal="center" vertical="center"/>
    </xf>
    <xf numFmtId="0" fontId="12" fillId="0" borderId="9" xfId="1" applyFont="1" applyBorder="1">
      <alignment vertical="center"/>
    </xf>
    <xf numFmtId="0" fontId="14" fillId="0" borderId="43" xfId="1" applyFont="1" applyBorder="1">
      <alignment vertical="center"/>
    </xf>
    <xf numFmtId="0" fontId="14" fillId="0" borderId="43" xfId="1" applyFont="1" applyBorder="1" applyAlignment="1">
      <alignment horizontal="left" vertical="center"/>
    </xf>
    <xf numFmtId="0" fontId="12" fillId="0" borderId="2" xfId="1" applyFont="1" applyBorder="1" applyAlignment="1">
      <alignment horizontal="center" vertical="center"/>
    </xf>
    <xf numFmtId="0" fontId="12" fillId="8" borderId="5" xfId="1" applyFont="1" applyFill="1" applyBorder="1" applyAlignment="1">
      <alignment horizontal="center" vertical="center"/>
    </xf>
    <xf numFmtId="0" fontId="12" fillId="8" borderId="73" xfId="1" applyFont="1" applyFill="1" applyBorder="1" applyAlignment="1">
      <alignment horizontal="center" vertical="center"/>
    </xf>
    <xf numFmtId="183" fontId="12" fillId="0" borderId="14" xfId="1" applyNumberFormat="1" applyFont="1" applyBorder="1">
      <alignment vertical="center"/>
    </xf>
    <xf numFmtId="183" fontId="12" fillId="0" borderId="1" xfId="1" applyNumberFormat="1" applyFont="1" applyBorder="1">
      <alignment vertical="center"/>
    </xf>
    <xf numFmtId="183" fontId="12" fillId="0" borderId="17" xfId="1" applyNumberFormat="1" applyFont="1" applyBorder="1">
      <alignment vertical="center"/>
    </xf>
    <xf numFmtId="183" fontId="12" fillId="8" borderId="6" xfId="1" applyNumberFormat="1" applyFont="1" applyFill="1" applyBorder="1" applyAlignment="1">
      <alignment horizontal="center" vertical="center"/>
    </xf>
    <xf numFmtId="0" fontId="12" fillId="8" borderId="2" xfId="1" applyFont="1" applyFill="1" applyBorder="1" applyAlignment="1">
      <alignment horizontal="center" vertical="center"/>
    </xf>
    <xf numFmtId="184" fontId="12" fillId="0" borderId="20" xfId="1" applyNumberFormat="1" applyFont="1" applyBorder="1" applyAlignment="1">
      <alignment horizontal="center" vertical="center"/>
    </xf>
    <xf numFmtId="184" fontId="12" fillId="0" borderId="21" xfId="1" applyNumberFormat="1" applyFont="1" applyBorder="1" applyAlignment="1">
      <alignment horizontal="center" vertical="center"/>
    </xf>
    <xf numFmtId="0" fontId="12" fillId="0" borderId="2" xfId="1" applyFont="1" applyBorder="1" applyAlignment="1">
      <alignment horizontal="right" vertical="center"/>
    </xf>
    <xf numFmtId="0" fontId="12" fillId="0" borderId="0" xfId="1" applyFont="1" applyAlignment="1">
      <alignment horizontal="left" vertical="center"/>
    </xf>
    <xf numFmtId="185" fontId="12" fillId="0" borderId="14" xfId="1" applyNumberFormat="1" applyFont="1" applyBorder="1" applyAlignment="1">
      <alignment horizontal="right" vertical="center"/>
    </xf>
    <xf numFmtId="0" fontId="12" fillId="0" borderId="0" xfId="1" applyNumberFormat="1" applyFont="1">
      <alignment vertical="center"/>
    </xf>
    <xf numFmtId="184" fontId="12" fillId="8" borderId="20" xfId="1" applyNumberFormat="1" applyFont="1" applyFill="1" applyBorder="1" applyAlignment="1">
      <alignment horizontal="center" vertical="center"/>
    </xf>
    <xf numFmtId="184" fontId="12" fillId="8" borderId="21" xfId="1" applyNumberFormat="1" applyFont="1" applyFill="1" applyBorder="1" applyAlignment="1">
      <alignment horizontal="center" vertical="center"/>
    </xf>
    <xf numFmtId="185" fontId="12" fillId="8" borderId="14" xfId="1" applyNumberFormat="1" applyFont="1" applyFill="1" applyBorder="1" applyAlignment="1">
      <alignment horizontal="right" vertical="center"/>
    </xf>
    <xf numFmtId="0" fontId="12" fillId="8" borderId="32" xfId="1" applyFont="1" applyFill="1" applyBorder="1">
      <alignment vertical="center"/>
    </xf>
    <xf numFmtId="0" fontId="31" fillId="0" borderId="0" xfId="4" applyFont="1">
      <alignment vertical="center"/>
    </xf>
    <xf numFmtId="38" fontId="32" fillId="9" borderId="43" xfId="5" applyFont="1" applyFill="1" applyBorder="1" applyAlignment="1">
      <alignment horizontal="center" vertical="center"/>
    </xf>
    <xf numFmtId="0" fontId="31" fillId="0" borderId="43" xfId="4" applyFont="1" applyBorder="1">
      <alignment vertical="center"/>
    </xf>
    <xf numFmtId="0" fontId="33" fillId="0" borderId="0" xfId="4" applyFont="1" applyAlignment="1">
      <alignment horizontal="right" vertical="center"/>
    </xf>
    <xf numFmtId="0" fontId="34" fillId="9" borderId="0" xfId="4" applyFont="1" applyFill="1" applyAlignment="1">
      <alignment horizontal="center" vertical="center"/>
    </xf>
    <xf numFmtId="0" fontId="33" fillId="0" borderId="0" xfId="4" applyFont="1" applyAlignment="1">
      <alignment horizontal="center" vertical="center"/>
    </xf>
    <xf numFmtId="0" fontId="33" fillId="0" borderId="0" xfId="4" applyFont="1">
      <alignment vertical="center"/>
    </xf>
    <xf numFmtId="38" fontId="32" fillId="10" borderId="43" xfId="5" applyFont="1" applyFill="1" applyBorder="1">
      <alignment vertical="center"/>
    </xf>
    <xf numFmtId="0" fontId="35" fillId="0" borderId="0" xfId="4" applyFont="1">
      <alignment vertical="center"/>
    </xf>
    <xf numFmtId="0" fontId="1" fillId="0" borderId="0" xfId="4">
      <alignment vertical="center"/>
    </xf>
    <xf numFmtId="49" fontId="1" fillId="0" borderId="0" xfId="4" applyNumberFormat="1">
      <alignment vertical="center"/>
    </xf>
    <xf numFmtId="0" fontId="36" fillId="0" borderId="0" xfId="6"/>
    <xf numFmtId="0" fontId="5" fillId="0" borderId="26" xfId="6" applyFont="1" applyBorder="1" applyAlignment="1">
      <alignment horizontal="center" vertical="center"/>
    </xf>
    <xf numFmtId="0" fontId="5" fillId="0" borderId="27" xfId="6" applyFont="1" applyBorder="1" applyAlignment="1">
      <alignment horizontal="center" vertical="center"/>
    </xf>
    <xf numFmtId="0" fontId="5" fillId="0" borderId="45" xfId="6" applyFont="1" applyBorder="1" applyAlignment="1">
      <alignment horizontal="center" vertical="center" shrinkToFit="1"/>
    </xf>
    <xf numFmtId="0" fontId="5" fillId="0" borderId="28" xfId="6" applyFont="1" applyBorder="1" applyAlignment="1">
      <alignment horizontal="center" vertical="center"/>
    </xf>
    <xf numFmtId="0" fontId="36" fillId="0" borderId="0" xfId="6" applyAlignment="1">
      <alignment horizontal="center" vertical="center"/>
    </xf>
    <xf numFmtId="0" fontId="7" fillId="11" borderId="15" xfId="6" applyFont="1" applyFill="1" applyBorder="1" applyAlignment="1">
      <alignment horizontal="center" vertical="center"/>
    </xf>
    <xf numFmtId="181" fontId="7" fillId="11" borderId="15" xfId="6" applyNumberFormat="1" applyFont="1" applyFill="1" applyBorder="1" applyAlignment="1">
      <alignment vertical="center" shrinkToFit="1"/>
    </xf>
    <xf numFmtId="181" fontId="7" fillId="11" borderId="17" xfId="6" applyNumberFormat="1" applyFont="1" applyFill="1" applyBorder="1" applyAlignment="1">
      <alignment vertical="center" shrinkToFit="1"/>
    </xf>
    <xf numFmtId="181" fontId="7" fillId="11" borderId="23" xfId="6" applyNumberFormat="1" applyFont="1" applyFill="1" applyBorder="1" applyAlignment="1">
      <alignment vertical="center" shrinkToFit="1"/>
    </xf>
    <xf numFmtId="186" fontId="7" fillId="11" borderId="13" xfId="6" applyNumberFormat="1" applyFont="1" applyFill="1" applyBorder="1" applyAlignment="1">
      <alignment vertical="center"/>
    </xf>
    <xf numFmtId="179" fontId="7" fillId="11" borderId="130" xfId="6" applyNumberFormat="1" applyFont="1" applyFill="1" applyBorder="1" applyAlignment="1">
      <alignment horizontal="center" vertical="center"/>
    </xf>
    <xf numFmtId="179" fontId="7" fillId="11" borderId="131" xfId="6" applyNumberFormat="1" applyFont="1" applyFill="1" applyBorder="1" applyAlignment="1">
      <alignment horizontal="center" vertical="center"/>
    </xf>
    <xf numFmtId="177" fontId="6" fillId="11" borderId="15" xfId="6" applyNumberFormat="1" applyFont="1" applyFill="1" applyBorder="1" applyAlignment="1">
      <alignment horizontal="center"/>
    </xf>
    <xf numFmtId="0" fontId="6" fillId="11" borderId="16" xfId="6" applyFont="1" applyFill="1" applyBorder="1" applyAlignment="1">
      <alignment horizontal="center" vertical="center"/>
    </xf>
    <xf numFmtId="177" fontId="7" fillId="11" borderId="17" xfId="6" applyNumberFormat="1" applyFont="1" applyFill="1" applyBorder="1" applyAlignment="1">
      <alignment horizontal="center"/>
    </xf>
    <xf numFmtId="0" fontId="7" fillId="11" borderId="20" xfId="6" applyFont="1" applyFill="1" applyBorder="1" applyAlignment="1">
      <alignment horizontal="center" vertical="center"/>
    </xf>
    <xf numFmtId="181" fontId="7" fillId="11" borderId="21" xfId="6" applyNumberFormat="1" applyFont="1" applyFill="1" applyBorder="1" applyAlignment="1">
      <alignment vertical="center" shrinkToFit="1"/>
    </xf>
    <xf numFmtId="181" fontId="7" fillId="11" borderId="14" xfId="6" applyNumberFormat="1" applyFont="1" applyFill="1" applyBorder="1" applyAlignment="1">
      <alignment vertical="center" shrinkToFit="1"/>
    </xf>
    <xf numFmtId="186" fontId="7" fillId="11" borderId="14" xfId="6" applyNumberFormat="1" applyFont="1" applyFill="1" applyBorder="1" applyAlignment="1">
      <alignment vertical="center"/>
    </xf>
    <xf numFmtId="187" fontId="7" fillId="11" borderId="20" xfId="6" applyNumberFormat="1" applyFont="1" applyFill="1" applyBorder="1" applyAlignment="1">
      <alignment horizontal="center" vertical="center"/>
    </xf>
    <xf numFmtId="0" fontId="7" fillId="0" borderId="15" xfId="6" applyFont="1" applyBorder="1" applyAlignment="1">
      <alignment horizontal="center" vertical="center"/>
    </xf>
    <xf numFmtId="181" fontId="7" fillId="0" borderId="15" xfId="6" applyNumberFormat="1" applyFont="1" applyBorder="1" applyAlignment="1">
      <alignment vertical="center" shrinkToFit="1"/>
    </xf>
    <xf numFmtId="181" fontId="7" fillId="0" borderId="17" xfId="6" applyNumberFormat="1" applyFont="1" applyBorder="1" applyAlignment="1">
      <alignment vertical="center" shrinkToFit="1"/>
    </xf>
    <xf numFmtId="181" fontId="7" fillId="0" borderId="23" xfId="6" applyNumberFormat="1" applyFont="1" applyBorder="1" applyAlignment="1">
      <alignment vertical="center" shrinkToFit="1"/>
    </xf>
    <xf numFmtId="186" fontId="7" fillId="0" borderId="13" xfId="6" applyNumberFormat="1" applyFont="1" applyBorder="1" applyAlignment="1">
      <alignment vertical="center"/>
    </xf>
    <xf numFmtId="179" fontId="7" fillId="0" borderId="15" xfId="6" applyNumberFormat="1" applyFont="1" applyBorder="1" applyAlignment="1">
      <alignment horizontal="center" vertical="center"/>
    </xf>
    <xf numFmtId="179" fontId="7" fillId="0" borderId="1" xfId="6" applyNumberFormat="1" applyFont="1" applyBorder="1" applyAlignment="1">
      <alignment horizontal="center" vertical="center"/>
    </xf>
    <xf numFmtId="177" fontId="6" fillId="0" borderId="15" xfId="6" applyNumberFormat="1" applyFont="1" applyBorder="1" applyAlignment="1">
      <alignment horizontal="center"/>
    </xf>
    <xf numFmtId="0" fontId="6" fillId="0" borderId="16" xfId="6" applyFont="1" applyBorder="1" applyAlignment="1">
      <alignment horizontal="center" vertical="center"/>
    </xf>
    <xf numFmtId="177" fontId="7" fillId="0" borderId="17" xfId="6" applyNumberFormat="1" applyFont="1" applyBorder="1" applyAlignment="1">
      <alignment horizontal="center"/>
    </xf>
    <xf numFmtId="0" fontId="7" fillId="0" borderId="20" xfId="6" applyFont="1" applyBorder="1" applyAlignment="1">
      <alignment horizontal="center" vertical="center"/>
    </xf>
    <xf numFmtId="181" fontId="7" fillId="0" borderId="21" xfId="6" applyNumberFormat="1" applyFont="1" applyBorder="1" applyAlignment="1">
      <alignment vertical="center" shrinkToFit="1"/>
    </xf>
    <xf numFmtId="181" fontId="7" fillId="0" borderId="14" xfId="6" applyNumberFormat="1" applyFont="1" applyBorder="1" applyAlignment="1">
      <alignment vertical="center" shrinkToFit="1"/>
    </xf>
    <xf numFmtId="186" fontId="7" fillId="0" borderId="14" xfId="6" applyNumberFormat="1" applyFont="1" applyBorder="1" applyAlignment="1">
      <alignment vertical="center"/>
    </xf>
    <xf numFmtId="187" fontId="7" fillId="0" borderId="20" xfId="6" applyNumberFormat="1" applyFont="1" applyBorder="1" applyAlignment="1">
      <alignment horizontal="center" vertical="center"/>
    </xf>
    <xf numFmtId="177" fontId="38" fillId="0" borderId="15" xfId="6" applyNumberFormat="1" applyFont="1" applyBorder="1" applyAlignment="1">
      <alignment horizontal="center"/>
    </xf>
    <xf numFmtId="177" fontId="38" fillId="0" borderId="17" xfId="6" applyNumberFormat="1" applyFont="1" applyBorder="1" applyAlignment="1">
      <alignment horizontal="center"/>
    </xf>
    <xf numFmtId="187" fontId="38" fillId="0" borderId="20" xfId="6" applyNumberFormat="1" applyFont="1" applyBorder="1" applyAlignment="1">
      <alignment horizontal="center" vertical="center"/>
    </xf>
    <xf numFmtId="181" fontId="38" fillId="0" borderId="15" xfId="6" applyNumberFormat="1" applyFont="1" applyBorder="1" applyAlignment="1">
      <alignment vertical="center" shrinkToFit="1"/>
    </xf>
    <xf numFmtId="181" fontId="38" fillId="0" borderId="23" xfId="6" applyNumberFormat="1" applyFont="1" applyBorder="1" applyAlignment="1">
      <alignment vertical="center" shrinkToFit="1"/>
    </xf>
    <xf numFmtId="186" fontId="38" fillId="0" borderId="13" xfId="6" applyNumberFormat="1" applyFont="1" applyBorder="1" applyAlignment="1">
      <alignment vertical="center"/>
    </xf>
    <xf numFmtId="181" fontId="7" fillId="12" borderId="14" xfId="6" applyNumberFormat="1" applyFont="1" applyFill="1" applyBorder="1" applyAlignment="1">
      <alignment vertical="center" shrinkToFit="1"/>
    </xf>
    <xf numFmtId="186" fontId="7" fillId="12" borderId="14" xfId="6" applyNumberFormat="1" applyFont="1" applyFill="1" applyBorder="1" applyAlignment="1">
      <alignment vertical="center"/>
    </xf>
    <xf numFmtId="0" fontId="5" fillId="0" borderId="7" xfId="6" applyFont="1" applyBorder="1" applyAlignment="1">
      <alignment horizontal="center" vertical="center" shrinkToFit="1"/>
    </xf>
    <xf numFmtId="0" fontId="7" fillId="11" borderId="1" xfId="6" applyFont="1" applyFill="1" applyBorder="1" applyAlignment="1">
      <alignment horizontal="center" vertical="center"/>
    </xf>
    <xf numFmtId="181" fontId="38" fillId="11" borderId="1" xfId="6" applyNumberFormat="1" applyFont="1" applyFill="1" applyBorder="1" applyAlignment="1">
      <alignment vertical="center" shrinkToFit="1"/>
    </xf>
    <xf numFmtId="181" fontId="7" fillId="11" borderId="1" xfId="6" applyNumberFormat="1" applyFont="1" applyFill="1" applyBorder="1" applyAlignment="1">
      <alignment vertical="center" shrinkToFit="1"/>
    </xf>
    <xf numFmtId="186" fontId="38" fillId="11" borderId="1" xfId="6" applyNumberFormat="1" applyFont="1" applyFill="1" applyBorder="1" applyAlignment="1">
      <alignment vertical="center"/>
    </xf>
    <xf numFmtId="186" fontId="7" fillId="11" borderId="1" xfId="6" applyNumberFormat="1" applyFont="1" applyFill="1" applyBorder="1" applyAlignment="1">
      <alignment vertical="center"/>
    </xf>
    <xf numFmtId="0" fontId="7" fillId="0" borderId="1" xfId="6" applyFont="1" applyBorder="1" applyAlignment="1">
      <alignment horizontal="center" vertical="center"/>
    </xf>
    <xf numFmtId="181" fontId="38" fillId="0" borderId="1" xfId="6" applyNumberFormat="1" applyFont="1" applyBorder="1" applyAlignment="1">
      <alignment vertical="center" shrinkToFit="1"/>
    </xf>
    <xf numFmtId="181" fontId="7" fillId="0" borderId="1" xfId="6" applyNumberFormat="1" applyFont="1" applyBorder="1" applyAlignment="1">
      <alignment vertical="center" shrinkToFit="1"/>
    </xf>
    <xf numFmtId="186" fontId="38" fillId="0" borderId="1" xfId="6" applyNumberFormat="1" applyFont="1" applyBorder="1" applyAlignment="1">
      <alignment vertical="center"/>
    </xf>
    <xf numFmtId="186" fontId="7" fillId="0" borderId="1" xfId="6" applyNumberFormat="1" applyFont="1" applyBorder="1" applyAlignment="1">
      <alignment vertical="center"/>
    </xf>
    <xf numFmtId="0" fontId="7" fillId="0" borderId="11" xfId="6" applyFont="1" applyBorder="1" applyAlignment="1">
      <alignment horizontal="center" vertical="center"/>
    </xf>
    <xf numFmtId="181" fontId="38" fillId="0" borderId="11" xfId="6" applyNumberFormat="1" applyFont="1" applyBorder="1" applyAlignment="1">
      <alignment vertical="center" shrinkToFit="1"/>
    </xf>
    <xf numFmtId="181" fontId="7" fillId="0" borderId="11" xfId="6" applyNumberFormat="1" applyFont="1" applyBorder="1" applyAlignment="1">
      <alignment vertical="center" shrinkToFit="1"/>
    </xf>
    <xf numFmtId="186" fontId="38" fillId="0" borderId="11" xfId="6" applyNumberFormat="1" applyFont="1" applyBorder="1" applyAlignment="1">
      <alignment vertical="center"/>
    </xf>
    <xf numFmtId="177" fontId="6" fillId="0" borderId="36" xfId="6" applyNumberFormat="1" applyFont="1" applyBorder="1" applyAlignment="1">
      <alignment horizontal="center"/>
    </xf>
    <xf numFmtId="0" fontId="6" fillId="0" borderId="37" xfId="6" applyFont="1" applyBorder="1" applyAlignment="1">
      <alignment horizontal="center" vertical="center"/>
    </xf>
    <xf numFmtId="177" fontId="7" fillId="0" borderId="38" xfId="6" applyNumberFormat="1" applyFont="1" applyBorder="1" applyAlignment="1">
      <alignment horizontal="center"/>
    </xf>
    <xf numFmtId="0" fontId="36" fillId="0" borderId="0" xfId="6" applyAlignment="1">
      <alignment horizontal="center"/>
    </xf>
    <xf numFmtId="178" fontId="7" fillId="0" borderId="0" xfId="6" applyNumberFormat="1" applyFont="1"/>
    <xf numFmtId="178" fontId="7" fillId="0" borderId="0" xfId="6" applyNumberFormat="1" applyFont="1" applyAlignment="1">
      <alignment horizontal="center"/>
    </xf>
    <xf numFmtId="179" fontId="7" fillId="0" borderId="1" xfId="6" applyNumberFormat="1" applyFont="1" applyBorder="1" applyAlignment="1">
      <alignment horizontal="center" vertical="center" shrinkToFit="1"/>
    </xf>
    <xf numFmtId="187" fontId="7" fillId="0" borderId="20" xfId="6" applyNumberFormat="1" applyFont="1" applyBorder="1" applyAlignment="1">
      <alignment horizontal="center" vertical="center" shrinkToFit="1"/>
    </xf>
    <xf numFmtId="179" fontId="7" fillId="11" borderId="131" xfId="6" applyNumberFormat="1" applyFont="1" applyFill="1" applyBorder="1" applyAlignment="1">
      <alignment horizontal="center" vertical="center" shrinkToFit="1"/>
    </xf>
    <xf numFmtId="0" fontId="0" fillId="0" borderId="0" xfId="0" applyAlignment="1">
      <alignment horizontal="center"/>
    </xf>
    <xf numFmtId="0" fontId="7" fillId="11" borderId="16" xfId="6" applyFont="1" applyFill="1" applyBorder="1" applyAlignment="1">
      <alignment horizontal="center" vertical="center"/>
    </xf>
    <xf numFmtId="177" fontId="7" fillId="11" borderId="15" xfId="6" applyNumberFormat="1" applyFont="1" applyFill="1" applyBorder="1" applyAlignment="1">
      <alignment horizontal="center"/>
    </xf>
    <xf numFmtId="0" fontId="0" fillId="0" borderId="0" xfId="0" applyBorder="1"/>
    <xf numFmtId="0" fontId="12" fillId="0" borderId="0" xfId="0" applyFont="1" applyAlignment="1">
      <alignment vertical="center"/>
    </xf>
    <xf numFmtId="0" fontId="12" fillId="14" borderId="0" xfId="0" applyFont="1" applyFill="1" applyAlignment="1">
      <alignment vertical="center"/>
    </xf>
    <xf numFmtId="0" fontId="13" fillId="14" borderId="0" xfId="0" applyFont="1" applyFill="1" applyAlignment="1">
      <alignment vertical="center"/>
    </xf>
    <xf numFmtId="0" fontId="10" fillId="14" borderId="0" xfId="0" applyFont="1" applyFill="1" applyAlignment="1">
      <alignment horizontal="center" vertical="center"/>
    </xf>
    <xf numFmtId="0" fontId="12" fillId="14" borderId="0" xfId="0" applyFont="1" applyFill="1" applyAlignment="1">
      <alignment horizontal="right" vertical="center"/>
    </xf>
    <xf numFmtId="0" fontId="12" fillId="14" borderId="2" xfId="0" applyFont="1" applyFill="1" applyBorder="1" applyAlignment="1">
      <alignment vertical="center"/>
    </xf>
    <xf numFmtId="0" fontId="12" fillId="14" borderId="16" xfId="0" applyFont="1" applyFill="1" applyBorder="1" applyAlignment="1">
      <alignment vertical="center"/>
    </xf>
    <xf numFmtId="0" fontId="12" fillId="14" borderId="2" xfId="0" applyFont="1" applyFill="1" applyBorder="1" applyAlignment="1">
      <alignment horizontal="right" vertical="center"/>
    </xf>
    <xf numFmtId="0" fontId="14" fillId="14" borderId="0" xfId="0" applyFont="1" applyFill="1" applyAlignment="1">
      <alignment vertical="center"/>
    </xf>
    <xf numFmtId="0" fontId="15" fillId="14" borderId="0" xfId="0" applyFont="1" applyFill="1" applyAlignment="1">
      <alignment vertical="center"/>
    </xf>
    <xf numFmtId="0" fontId="16" fillId="14" borderId="0" xfId="0" applyFont="1" applyFill="1" applyAlignment="1">
      <alignment vertical="center"/>
    </xf>
    <xf numFmtId="0" fontId="12" fillId="0" borderId="0" xfId="0" applyFont="1" applyAlignment="1">
      <alignment horizontal="center" vertical="center"/>
    </xf>
    <xf numFmtId="0" fontId="14" fillId="14" borderId="26" xfId="0" applyFont="1" applyFill="1" applyBorder="1" applyAlignment="1">
      <alignment horizontal="center" vertical="center"/>
    </xf>
    <xf numFmtId="0" fontId="12" fillId="14" borderId="0" xfId="0" applyFont="1" applyFill="1" applyAlignment="1">
      <alignment horizontal="center" vertical="center"/>
    </xf>
    <xf numFmtId="0" fontId="17" fillId="14" borderId="31" xfId="0" applyFont="1" applyFill="1" applyBorder="1" applyAlignment="1">
      <alignment vertical="center"/>
    </xf>
    <xf numFmtId="0" fontId="15" fillId="15" borderId="50" xfId="0" applyFont="1" applyFill="1" applyBorder="1" applyAlignment="1">
      <alignment horizontal="left" vertical="top"/>
    </xf>
    <xf numFmtId="180" fontId="42" fillId="15" borderId="51" xfId="0" applyNumberFormat="1" applyFont="1" applyFill="1" applyBorder="1" applyAlignment="1">
      <alignment horizontal="right" vertical="center"/>
    </xf>
    <xf numFmtId="0" fontId="14" fillId="14" borderId="0" xfId="0" applyFont="1" applyFill="1" applyAlignment="1">
      <alignment horizontal="left" vertical="top"/>
    </xf>
    <xf numFmtId="0" fontId="17" fillId="14" borderId="8" xfId="0" applyFont="1" applyFill="1" applyBorder="1" applyAlignment="1">
      <alignment vertical="center"/>
    </xf>
    <xf numFmtId="0" fontId="0" fillId="14" borderId="2" xfId="0" applyFill="1" applyBorder="1" applyAlignment="1">
      <alignment horizontal="left" vertical="center"/>
    </xf>
    <xf numFmtId="180" fontId="42" fillId="14" borderId="52" xfId="0" applyNumberFormat="1" applyFont="1" applyFill="1" applyBorder="1" applyAlignment="1">
      <alignment horizontal="right" vertical="center"/>
    </xf>
    <xf numFmtId="0" fontId="0" fillId="14" borderId="54" xfId="0" applyFill="1" applyBorder="1" applyAlignment="1">
      <alignment horizontal="center" vertical="center" shrinkToFit="1"/>
    </xf>
    <xf numFmtId="180" fontId="42" fillId="14" borderId="56" xfId="0" applyNumberFormat="1" applyFont="1" applyFill="1" applyBorder="1" applyAlignment="1">
      <alignment horizontal="right" vertical="center"/>
    </xf>
    <xf numFmtId="0" fontId="0" fillId="14" borderId="2" xfId="0" applyFill="1" applyBorder="1" applyAlignment="1">
      <alignment horizontal="center" vertical="center" shrinkToFit="1"/>
    </xf>
    <xf numFmtId="180" fontId="0" fillId="14" borderId="60" xfId="0" applyNumberFormat="1" applyFill="1" applyBorder="1" applyAlignment="1">
      <alignment horizontal="right" vertical="center"/>
    </xf>
    <xf numFmtId="0" fontId="17" fillId="14" borderId="33" xfId="0" applyFont="1" applyFill="1" applyBorder="1" applyAlignment="1">
      <alignment vertical="center" shrinkToFit="1"/>
    </xf>
    <xf numFmtId="0" fontId="0" fillId="14" borderId="15" xfId="0" applyFill="1" applyBorder="1" applyAlignment="1">
      <alignment horizontal="center" vertical="center"/>
    </xf>
    <xf numFmtId="180" fontId="0" fillId="14" borderId="61" xfId="0" applyNumberFormat="1" applyFill="1" applyBorder="1" applyAlignment="1">
      <alignment horizontal="right" vertical="center"/>
    </xf>
    <xf numFmtId="0" fontId="0" fillId="14" borderId="62" xfId="0" applyFill="1" applyBorder="1" applyAlignment="1">
      <alignment vertical="center"/>
    </xf>
    <xf numFmtId="0" fontId="0" fillId="14" borderId="22" xfId="0" applyFill="1" applyBorder="1" applyAlignment="1">
      <alignment horizontal="center" vertical="center"/>
    </xf>
    <xf numFmtId="0" fontId="15" fillId="16" borderId="67" xfId="0" applyFont="1" applyFill="1" applyBorder="1" applyAlignment="1">
      <alignment horizontal="left" vertical="top"/>
    </xf>
    <xf numFmtId="180" fontId="42" fillId="16" borderId="68" xfId="0" applyNumberFormat="1" applyFont="1" applyFill="1" applyBorder="1" applyAlignment="1">
      <alignment horizontal="right" vertical="center"/>
    </xf>
    <xf numFmtId="0" fontId="0" fillId="14" borderId="24" xfId="0" applyFill="1" applyBorder="1" applyAlignment="1">
      <alignment horizontal="center" vertical="center"/>
    </xf>
    <xf numFmtId="38" fontId="42" fillId="14" borderId="25" xfId="2" applyFont="1" applyFill="1" applyBorder="1" applyAlignment="1">
      <alignment vertical="center"/>
    </xf>
    <xf numFmtId="0" fontId="43" fillId="14" borderId="0" xfId="0" applyFont="1" applyFill="1" applyAlignment="1">
      <alignment vertical="center"/>
    </xf>
    <xf numFmtId="38" fontId="43" fillId="14" borderId="60" xfId="2" applyFont="1" applyFill="1" applyBorder="1" applyAlignment="1">
      <alignment vertical="center"/>
    </xf>
    <xf numFmtId="0" fontId="0" fillId="14" borderId="83" xfId="0" applyFill="1" applyBorder="1" applyAlignment="1">
      <alignment horizontal="center" vertical="center"/>
    </xf>
    <xf numFmtId="38" fontId="42" fillId="14" borderId="85" xfId="2" applyFont="1" applyFill="1" applyBorder="1" applyAlignment="1">
      <alignment vertical="center"/>
    </xf>
    <xf numFmtId="0" fontId="43" fillId="14" borderId="84" xfId="0" applyFont="1" applyFill="1" applyBorder="1" applyAlignment="1">
      <alignment vertical="center"/>
    </xf>
    <xf numFmtId="38" fontId="43" fillId="14" borderId="86" xfId="2" applyFont="1" applyFill="1" applyBorder="1" applyAlignment="1">
      <alignment vertical="center"/>
    </xf>
    <xf numFmtId="0" fontId="0" fillId="17" borderId="36" xfId="0" applyFill="1" applyBorder="1" applyAlignment="1">
      <alignment horizontal="center" vertical="center"/>
    </xf>
    <xf numFmtId="38" fontId="42" fillId="17" borderId="38" xfId="2" applyFont="1" applyFill="1" applyBorder="1" applyAlignment="1">
      <alignment vertical="center"/>
    </xf>
    <xf numFmtId="0" fontId="43" fillId="17" borderId="37" xfId="0" applyFont="1" applyFill="1" applyBorder="1" applyAlignment="1">
      <alignment vertical="center"/>
    </xf>
    <xf numFmtId="38" fontId="43" fillId="17" borderId="87" xfId="2" applyFont="1" applyFill="1" applyBorder="1" applyAlignment="1">
      <alignment vertical="center"/>
    </xf>
    <xf numFmtId="38" fontId="0" fillId="14" borderId="19" xfId="2" applyFont="1" applyFill="1" applyBorder="1" applyAlignment="1">
      <alignment vertical="center"/>
    </xf>
    <xf numFmtId="0" fontId="0" fillId="14" borderId="93" xfId="0" applyFill="1" applyBorder="1" applyAlignment="1">
      <alignment horizontal="center" vertical="center"/>
    </xf>
    <xf numFmtId="38" fontId="0" fillId="14" borderId="94" xfId="2" applyFont="1" applyFill="1" applyBorder="1" applyAlignment="1">
      <alignment vertical="center"/>
    </xf>
    <xf numFmtId="38" fontId="0" fillId="17" borderId="38" xfId="2" applyFont="1" applyFill="1" applyBorder="1" applyAlignment="1">
      <alignment vertical="center"/>
    </xf>
    <xf numFmtId="0" fontId="43" fillId="14" borderId="70" xfId="0" applyFont="1" applyFill="1" applyBorder="1" applyAlignment="1">
      <alignment horizontal="center" vertical="center"/>
    </xf>
    <xf numFmtId="38" fontId="43" fillId="14" borderId="72" xfId="2" applyFont="1" applyFill="1" applyBorder="1" applyAlignment="1">
      <alignment vertical="center"/>
    </xf>
    <xf numFmtId="0" fontId="43" fillId="14" borderId="71" xfId="0" applyFont="1" applyFill="1" applyBorder="1" applyAlignment="1">
      <alignment vertical="center"/>
    </xf>
    <xf numFmtId="38" fontId="43" fillId="14" borderId="99" xfId="2" applyFont="1" applyFill="1" applyBorder="1" applyAlignment="1">
      <alignment vertical="center"/>
    </xf>
    <xf numFmtId="0" fontId="43" fillId="14" borderId="100" xfId="0" applyFont="1" applyFill="1" applyBorder="1" applyAlignment="1">
      <alignment vertical="center"/>
    </xf>
    <xf numFmtId="38" fontId="43" fillId="14" borderId="101" xfId="2" applyFont="1" applyFill="1" applyBorder="1" applyAlignment="1">
      <alignment vertical="center"/>
    </xf>
    <xf numFmtId="38" fontId="43" fillId="17" borderId="38" xfId="2" applyFont="1" applyFill="1" applyBorder="1" applyAlignment="1">
      <alignment vertical="center"/>
    </xf>
    <xf numFmtId="0" fontId="43" fillId="14" borderId="24" xfId="0" applyFont="1" applyFill="1" applyBorder="1" applyAlignment="1">
      <alignment horizontal="center" vertical="center"/>
    </xf>
    <xf numFmtId="38" fontId="43" fillId="14" borderId="19" xfId="2" applyFont="1" applyFill="1" applyBorder="1" applyAlignment="1">
      <alignment vertical="center"/>
    </xf>
    <xf numFmtId="38" fontId="43" fillId="14" borderId="61" xfId="2" applyFont="1" applyFill="1" applyBorder="1" applyAlignment="1">
      <alignment vertical="center"/>
    </xf>
    <xf numFmtId="38" fontId="43" fillId="14" borderId="85" xfId="2" applyFont="1" applyFill="1" applyBorder="1" applyAlignment="1">
      <alignment vertical="center"/>
    </xf>
    <xf numFmtId="38" fontId="43" fillId="14" borderId="25" xfId="2" applyFont="1" applyFill="1" applyBorder="1" applyAlignment="1">
      <alignment vertical="center"/>
    </xf>
    <xf numFmtId="0" fontId="43" fillId="14" borderId="18" xfId="0" applyFont="1" applyFill="1" applyBorder="1" applyAlignment="1">
      <alignment horizontal="center" vertical="center"/>
    </xf>
    <xf numFmtId="0" fontId="43" fillId="14" borderId="22" xfId="0" applyFont="1" applyFill="1" applyBorder="1" applyAlignment="1">
      <alignment vertical="center"/>
    </xf>
    <xf numFmtId="3" fontId="43" fillId="14" borderId="72" xfId="0" applyNumberFormat="1" applyFont="1" applyFill="1" applyBorder="1" applyAlignment="1">
      <alignment vertical="center"/>
    </xf>
    <xf numFmtId="0" fontId="0" fillId="14" borderId="71" xfId="0" applyFill="1" applyBorder="1" applyAlignment="1">
      <alignment vertical="center"/>
    </xf>
    <xf numFmtId="0" fontId="0" fillId="14" borderId="99" xfId="0" applyFill="1" applyBorder="1" applyAlignment="1">
      <alignment vertical="center"/>
    </xf>
    <xf numFmtId="0" fontId="0" fillId="14" borderId="94" xfId="0" applyFill="1" applyBorder="1" applyAlignment="1">
      <alignment vertical="center"/>
    </xf>
    <xf numFmtId="0" fontId="0" fillId="14" borderId="93" xfId="0" applyFill="1" applyBorder="1" applyAlignment="1">
      <alignment vertical="center"/>
    </xf>
    <xf numFmtId="0" fontId="0" fillId="14" borderId="101" xfId="0" applyFill="1" applyBorder="1" applyAlignment="1">
      <alignment vertical="center"/>
    </xf>
    <xf numFmtId="0" fontId="0" fillId="17" borderId="37" xfId="0" applyFill="1" applyBorder="1" applyAlignment="1">
      <alignment vertical="center"/>
    </xf>
    <xf numFmtId="38" fontId="0" fillId="17" borderId="87" xfId="2" applyFont="1" applyFill="1" applyBorder="1" applyAlignment="1">
      <alignment vertical="center"/>
    </xf>
    <xf numFmtId="0" fontId="0" fillId="14" borderId="0" xfId="0" applyFill="1" applyAlignment="1">
      <alignment vertical="center"/>
    </xf>
    <xf numFmtId="38" fontId="0" fillId="14" borderId="85" xfId="2" applyFont="1" applyFill="1" applyBorder="1" applyAlignment="1">
      <alignment vertical="center"/>
    </xf>
    <xf numFmtId="0" fontId="0" fillId="14" borderId="83" xfId="0" applyFill="1" applyBorder="1" applyAlignment="1">
      <alignment vertical="center"/>
    </xf>
    <xf numFmtId="38" fontId="0" fillId="14" borderId="25" xfId="2" applyFont="1" applyFill="1" applyBorder="1" applyAlignment="1">
      <alignment vertical="center"/>
    </xf>
    <xf numFmtId="38" fontId="43" fillId="14" borderId="90" xfId="2" applyFont="1" applyFill="1" applyBorder="1" applyAlignment="1">
      <alignment vertical="center"/>
    </xf>
    <xf numFmtId="0" fontId="0" fillId="14" borderId="22" xfId="0" applyFill="1" applyBorder="1" applyAlignment="1">
      <alignment vertical="center"/>
    </xf>
    <xf numFmtId="0" fontId="0" fillId="14" borderId="18" xfId="0" applyFill="1" applyBorder="1" applyAlignment="1">
      <alignment horizontal="center" vertical="center"/>
    </xf>
    <xf numFmtId="0" fontId="0" fillId="14" borderId="100" xfId="0" applyFill="1" applyBorder="1" applyAlignment="1">
      <alignment vertical="center"/>
    </xf>
    <xf numFmtId="0" fontId="17" fillId="14" borderId="5" xfId="0" applyFont="1" applyFill="1" applyBorder="1" applyAlignment="1">
      <alignment vertical="center" shrinkToFit="1"/>
    </xf>
    <xf numFmtId="0" fontId="43" fillId="14" borderId="103" xfId="0" applyFont="1" applyFill="1" applyBorder="1" applyAlignment="1">
      <alignment horizontal="center" vertical="center"/>
    </xf>
    <xf numFmtId="3" fontId="43" fillId="14" borderId="104" xfId="0" applyNumberFormat="1" applyFont="1" applyFill="1" applyBorder="1" applyAlignment="1">
      <alignment vertical="center"/>
    </xf>
    <xf numFmtId="0" fontId="0" fillId="14" borderId="73" xfId="0" applyFill="1" applyBorder="1" applyAlignment="1">
      <alignment vertical="center"/>
    </xf>
    <xf numFmtId="0" fontId="43" fillId="14" borderId="74" xfId="0" applyFont="1" applyFill="1" applyBorder="1" applyAlignment="1">
      <alignment vertical="center"/>
    </xf>
    <xf numFmtId="0" fontId="17" fillId="14" borderId="75" xfId="0" applyFont="1" applyFill="1" applyBorder="1" applyAlignment="1">
      <alignment vertical="center" shrinkToFit="1"/>
    </xf>
    <xf numFmtId="0" fontId="0" fillId="14" borderId="76" xfId="0" applyFill="1" applyBorder="1" applyAlignment="1">
      <alignment horizontal="center" vertical="center"/>
    </xf>
    <xf numFmtId="0" fontId="0" fillId="14" borderId="78" xfId="0" applyFill="1" applyBorder="1" applyAlignment="1">
      <alignment vertical="center"/>
    </xf>
    <xf numFmtId="0" fontId="0" fillId="14" borderId="77" xfId="0" applyFill="1" applyBorder="1" applyAlignment="1">
      <alignment vertical="center"/>
    </xf>
    <xf numFmtId="0" fontId="43" fillId="14" borderId="79" xfId="0" applyFont="1" applyFill="1" applyBorder="1" applyAlignment="1">
      <alignment vertical="center"/>
    </xf>
    <xf numFmtId="0" fontId="15" fillId="13" borderId="40" xfId="0" applyFont="1" applyFill="1" applyBorder="1" applyAlignment="1">
      <alignment horizontal="left" vertical="top"/>
    </xf>
    <xf numFmtId="38" fontId="43" fillId="13" borderId="43" xfId="0" applyNumberFormat="1" applyFont="1" applyFill="1" applyBorder="1" applyAlignment="1">
      <alignment horizontal="right" vertical="center"/>
    </xf>
    <xf numFmtId="0" fontId="15" fillId="15" borderId="66" xfId="0" applyFont="1" applyFill="1" applyBorder="1" applyAlignment="1">
      <alignment vertical="top"/>
    </xf>
    <xf numFmtId="38" fontId="43" fillId="15" borderId="3" xfId="0" applyNumberFormat="1" applyFont="1" applyFill="1" applyBorder="1" applyAlignment="1">
      <alignment vertical="center"/>
    </xf>
    <xf numFmtId="0" fontId="16" fillId="14" borderId="0" xfId="0" applyFont="1" applyFill="1" applyAlignment="1">
      <alignment horizontal="center" vertical="center"/>
    </xf>
    <xf numFmtId="0" fontId="15" fillId="14" borderId="0" xfId="0" applyFont="1" applyFill="1" applyAlignment="1">
      <alignment horizontal="left" vertical="top"/>
    </xf>
    <xf numFmtId="38" fontId="46" fillId="14" borderId="0" xfId="0" applyNumberFormat="1" applyFont="1" applyFill="1" applyAlignment="1">
      <alignment horizontal="right" vertical="center"/>
    </xf>
    <xf numFmtId="0" fontId="15" fillId="14" borderId="0" xfId="0" applyFont="1" applyFill="1" applyAlignment="1">
      <alignment vertical="top"/>
    </xf>
    <xf numFmtId="38" fontId="46" fillId="14" borderId="0" xfId="0" applyNumberFormat="1" applyFont="1" applyFill="1" applyAlignment="1">
      <alignment vertical="center"/>
    </xf>
    <xf numFmtId="0" fontId="14" fillId="14" borderId="0" xfId="0" applyFont="1" applyFill="1" applyAlignment="1">
      <alignment vertical="top"/>
    </xf>
    <xf numFmtId="0" fontId="47" fillId="0" borderId="0" xfId="0" applyFont="1" applyAlignment="1">
      <alignment vertical="center"/>
    </xf>
    <xf numFmtId="0" fontId="15" fillId="0" borderId="0" xfId="0" applyFont="1" applyAlignment="1">
      <alignment vertical="center"/>
    </xf>
    <xf numFmtId="0" fontId="5" fillId="0" borderId="45" xfId="6" applyFont="1" applyBorder="1" applyAlignment="1">
      <alignment horizontal="center" vertical="center" shrinkToFit="1"/>
    </xf>
    <xf numFmtId="0" fontId="7" fillId="0" borderId="40" xfId="6" applyFont="1" applyBorder="1" applyAlignment="1">
      <alignment horizontal="center" vertical="center"/>
    </xf>
    <xf numFmtId="181" fontId="7" fillId="0" borderId="36" xfId="6" applyNumberFormat="1" applyFont="1" applyBorder="1" applyAlignment="1">
      <alignment vertical="center" shrinkToFit="1"/>
    </xf>
    <xf numFmtId="181" fontId="7" fillId="0" borderId="41" xfId="6" applyNumberFormat="1" applyFont="1" applyBorder="1" applyAlignment="1">
      <alignment vertical="center" shrinkToFit="1"/>
    </xf>
    <xf numFmtId="181" fontId="7" fillId="0" borderId="39" xfId="6" applyNumberFormat="1" applyFont="1" applyBorder="1" applyAlignment="1">
      <alignment vertical="center" shrinkToFit="1"/>
    </xf>
    <xf numFmtId="186" fontId="7" fillId="0" borderId="39" xfId="6" applyNumberFormat="1" applyFont="1" applyBorder="1" applyAlignment="1">
      <alignment vertical="center"/>
    </xf>
    <xf numFmtId="187" fontId="7" fillId="0" borderId="40" xfId="6" applyNumberFormat="1" applyFont="1" applyBorder="1" applyAlignment="1">
      <alignment horizontal="center" vertical="center"/>
    </xf>
    <xf numFmtId="187" fontId="7" fillId="0" borderId="40" xfId="6" applyNumberFormat="1" applyFont="1" applyBorder="1" applyAlignment="1">
      <alignment horizontal="center" vertical="center" shrinkToFit="1"/>
    </xf>
    <xf numFmtId="0" fontId="21" fillId="0" borderId="0" xfId="1" applyFont="1">
      <alignment vertical="center"/>
    </xf>
    <xf numFmtId="0" fontId="21" fillId="14" borderId="0" xfId="0" applyFont="1" applyFill="1" applyAlignment="1">
      <alignment vertical="center"/>
    </xf>
    <xf numFmtId="0" fontId="50" fillId="14" borderId="0" xfId="0" applyFont="1" applyFill="1" applyAlignment="1">
      <alignment vertical="center"/>
    </xf>
    <xf numFmtId="0" fontId="49" fillId="14" borderId="2" xfId="0" applyFont="1" applyFill="1" applyBorder="1" applyAlignment="1">
      <alignment vertical="center"/>
    </xf>
    <xf numFmtId="0" fontId="14" fillId="14" borderId="0" xfId="0" applyFont="1" applyFill="1" applyAlignment="1">
      <alignment horizontal="right" vertical="center"/>
    </xf>
    <xf numFmtId="0" fontId="12" fillId="14" borderId="0" xfId="0" applyFont="1" applyFill="1" applyBorder="1" applyAlignment="1">
      <alignment horizontal="right" vertical="center"/>
    </xf>
    <xf numFmtId="0" fontId="51" fillId="0" borderId="0" xfId="0" applyFont="1"/>
    <xf numFmtId="0" fontId="51" fillId="0" borderId="0" xfId="0" applyFont="1" applyAlignment="1">
      <alignment horizontal="center"/>
    </xf>
    <xf numFmtId="181" fontId="7" fillId="0" borderId="13" xfId="6" applyNumberFormat="1" applyFont="1" applyBorder="1" applyAlignment="1">
      <alignment vertical="center" shrinkToFit="1"/>
    </xf>
    <xf numFmtId="0" fontId="0" fillId="0" borderId="0" xfId="0" applyBorder="1" applyAlignment="1">
      <alignment horizontal="right"/>
    </xf>
    <xf numFmtId="0" fontId="27" fillId="0" borderId="122" xfId="3" applyFont="1" applyBorder="1" applyAlignment="1">
      <alignment horizontal="center" vertical="center"/>
    </xf>
    <xf numFmtId="0" fontId="27" fillId="0" borderId="119" xfId="3" applyFont="1" applyBorder="1" applyAlignment="1">
      <alignment horizontal="center" vertical="center"/>
    </xf>
    <xf numFmtId="0" fontId="27" fillId="0" borderId="121" xfId="3" applyFont="1" applyBorder="1" applyAlignment="1">
      <alignment horizontal="center" vertical="center"/>
    </xf>
    <xf numFmtId="0" fontId="23" fillId="18" borderId="114" xfId="3" applyFont="1" applyFill="1" applyBorder="1">
      <alignment vertical="center"/>
    </xf>
    <xf numFmtId="0" fontId="23" fillId="18" borderId="71" xfId="3" applyFont="1" applyFill="1" applyBorder="1">
      <alignment vertical="center"/>
    </xf>
    <xf numFmtId="0" fontId="23" fillId="18" borderId="99" xfId="3" applyFont="1" applyFill="1" applyBorder="1">
      <alignment vertical="center"/>
    </xf>
    <xf numFmtId="0" fontId="27" fillId="0" borderId="119" xfId="3" applyFont="1" applyBorder="1" applyAlignment="1">
      <alignment horizontal="center" vertical="center" wrapText="1"/>
    </xf>
    <xf numFmtId="0" fontId="27" fillId="0" borderId="121" xfId="3" applyFont="1" applyBorder="1" applyAlignment="1">
      <alignment horizontal="center" vertical="center" wrapText="1"/>
    </xf>
    <xf numFmtId="0" fontId="27" fillId="0" borderId="117" xfId="3" applyFont="1" applyBorder="1" applyAlignment="1">
      <alignment horizontal="center" vertical="center" wrapText="1"/>
    </xf>
    <xf numFmtId="0" fontId="27" fillId="0" borderId="122" xfId="3" applyFont="1" applyBorder="1" applyAlignment="1">
      <alignment horizontal="center" vertical="center" wrapText="1"/>
    </xf>
    <xf numFmtId="176" fontId="41" fillId="0" borderId="2" xfId="0" applyNumberFormat="1" applyFont="1" applyBorder="1" applyAlignment="1">
      <alignment horizontal="center"/>
    </xf>
    <xf numFmtId="0" fontId="0" fillId="0" borderId="0" xfId="0" applyAlignment="1">
      <alignment horizontal="left" vertical="top"/>
    </xf>
    <xf numFmtId="0" fontId="0" fillId="0" borderId="0" xfId="0" applyAlignment="1">
      <alignment horizontal="center"/>
    </xf>
    <xf numFmtId="0" fontId="41" fillId="0" borderId="2" xfId="0" applyFont="1" applyBorder="1" applyAlignment="1">
      <alignment horizontal="center" shrinkToFit="1"/>
    </xf>
    <xf numFmtId="38" fontId="41" fillId="0" borderId="2" xfId="2" applyFont="1" applyBorder="1" applyAlignment="1">
      <alignment horizontal="right"/>
    </xf>
    <xf numFmtId="38" fontId="41" fillId="0" borderId="2" xfId="0" applyNumberFormat="1" applyFont="1" applyBorder="1" applyAlignment="1">
      <alignment horizontal="right"/>
    </xf>
    <xf numFmtId="0" fontId="41" fillId="0" borderId="2" xfId="0" applyFont="1" applyBorder="1" applyAlignment="1">
      <alignment horizontal="right"/>
    </xf>
    <xf numFmtId="0" fontId="41" fillId="0" borderId="0" xfId="0" applyFont="1" applyAlignment="1">
      <alignment horizontal="right"/>
    </xf>
    <xf numFmtId="0" fontId="0" fillId="0" borderId="0" xfId="0" applyAlignment="1">
      <alignment horizontal="right"/>
    </xf>
    <xf numFmtId="0" fontId="41" fillId="0" borderId="2" xfId="0" applyFont="1" applyBorder="1" applyAlignment="1">
      <alignment horizontal="left" shrinkToFit="1"/>
    </xf>
    <xf numFmtId="0" fontId="0" fillId="0" borderId="2" xfId="0" applyBorder="1" applyAlignment="1">
      <alignment horizontal="center" shrinkToFit="1"/>
    </xf>
    <xf numFmtId="0" fontId="51" fillId="0" borderId="0" xfId="0" applyFont="1" applyAlignment="1">
      <alignment horizontal="center"/>
    </xf>
    <xf numFmtId="0" fontId="51" fillId="0" borderId="0" xfId="0" applyFont="1" applyAlignment="1">
      <alignment horizontal="right"/>
    </xf>
    <xf numFmtId="0" fontId="51" fillId="0" borderId="2" xfId="0" applyFont="1" applyBorder="1" applyAlignment="1">
      <alignment horizontal="left" shrinkToFit="1"/>
    </xf>
    <xf numFmtId="0" fontId="51" fillId="0" borderId="0" xfId="0" applyFont="1" applyBorder="1"/>
    <xf numFmtId="176" fontId="0" fillId="0" borderId="2" xfId="0" applyNumberFormat="1" applyBorder="1" applyAlignment="1">
      <alignment horizontal="center"/>
    </xf>
    <xf numFmtId="38" fontId="0" fillId="0" borderId="2" xfId="0" applyNumberFormat="1" applyBorder="1" applyAlignment="1" applyProtection="1">
      <alignment horizontal="right"/>
    </xf>
    <xf numFmtId="0" fontId="0" fillId="0" borderId="2" xfId="0" applyBorder="1" applyAlignment="1" applyProtection="1">
      <alignment horizontal="right"/>
    </xf>
    <xf numFmtId="0" fontId="0" fillId="0" borderId="2" xfId="0" applyBorder="1" applyAlignment="1">
      <alignment horizontal="right"/>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37" fillId="0" borderId="1" xfId="0" applyFont="1" applyBorder="1" applyAlignment="1">
      <alignment horizontal="left" vertical="top" wrapText="1"/>
    </xf>
    <xf numFmtId="0" fontId="37" fillId="0" borderId="9" xfId="0" applyFont="1" applyBorder="1" applyAlignment="1">
      <alignment horizontal="left" vertical="top" wrapText="1"/>
    </xf>
    <xf numFmtId="0" fontId="37" fillId="0" borderId="11" xfId="0" applyFont="1" applyBorder="1" applyAlignment="1">
      <alignment horizontal="left" vertical="top" wrapText="1"/>
    </xf>
    <xf numFmtId="0" fontId="37" fillId="0" borderId="12" xfId="0" applyFont="1" applyBorder="1" applyAlignment="1">
      <alignment horizontal="left" vertical="top" wrapText="1"/>
    </xf>
    <xf numFmtId="0" fontId="0" fillId="0" borderId="8" xfId="0" applyBorder="1" applyAlignment="1">
      <alignment horizontal="center" vertical="center"/>
    </xf>
    <xf numFmtId="0" fontId="0" fillId="0" borderId="1" xfId="0" applyBorder="1"/>
    <xf numFmtId="182" fontId="37" fillId="0" borderId="1" xfId="0" applyNumberFormat="1" applyFont="1" applyBorder="1" applyAlignment="1">
      <alignment horizontal="left"/>
    </xf>
    <xf numFmtId="182" fontId="37" fillId="0" borderId="9" xfId="0" applyNumberFormat="1" applyFont="1" applyBorder="1" applyAlignment="1">
      <alignment horizontal="left"/>
    </xf>
    <xf numFmtId="178" fontId="37" fillId="0" borderId="1" xfId="0" applyNumberFormat="1" applyFont="1" applyBorder="1" applyAlignment="1">
      <alignment horizontal="left"/>
    </xf>
    <xf numFmtId="178" fontId="37" fillId="0" borderId="9" xfId="0" applyNumberFormat="1" applyFont="1" applyBorder="1" applyAlignment="1">
      <alignment horizontal="left"/>
    </xf>
    <xf numFmtId="0" fontId="0" fillId="0" borderId="1" xfId="0" applyBorder="1" applyAlignment="1">
      <alignment horizontal="left"/>
    </xf>
    <xf numFmtId="0" fontId="0" fillId="0" borderId="9" xfId="0" applyBorder="1" applyAlignment="1">
      <alignment horizontal="left"/>
    </xf>
    <xf numFmtId="0" fontId="37" fillId="0" borderId="1" xfId="0" applyFont="1" applyBorder="1" applyAlignment="1">
      <alignment horizontal="left"/>
    </xf>
    <xf numFmtId="0" fontId="37" fillId="0" borderId="9" xfId="0" applyFont="1" applyBorder="1" applyAlignment="1">
      <alignment horizontal="left"/>
    </xf>
    <xf numFmtId="0" fontId="4" fillId="0" borderId="0" xfId="0" applyFont="1" applyAlignment="1">
      <alignment horizontal="center" vertical="center"/>
    </xf>
    <xf numFmtId="0" fontId="37" fillId="0" borderId="6" xfId="0" applyFont="1" applyBorder="1" applyAlignment="1">
      <alignment horizontal="left" shrinkToFit="1"/>
    </xf>
    <xf numFmtId="0" fontId="37" fillId="0" borderId="7" xfId="0" applyFont="1" applyBorder="1" applyAlignment="1">
      <alignment horizontal="left" shrinkToFit="1"/>
    </xf>
    <xf numFmtId="0" fontId="37" fillId="0" borderId="1" xfId="0" applyFont="1" applyBorder="1" applyAlignment="1">
      <alignment horizontal="left" shrinkToFit="1"/>
    </xf>
    <xf numFmtId="0" fontId="37" fillId="0" borderId="9" xfId="0" applyFont="1" applyBorder="1" applyAlignment="1">
      <alignment horizontal="left" shrinkToFit="1"/>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1" xfId="0" applyBorder="1" applyAlignment="1">
      <alignment horizontal="left" shrinkToFit="1"/>
    </xf>
    <xf numFmtId="0" fontId="0" fillId="0" borderId="9" xfId="0" applyBorder="1" applyAlignment="1">
      <alignment horizontal="left" shrinkToFit="1"/>
    </xf>
    <xf numFmtId="0" fontId="0" fillId="0" borderId="6" xfId="0" applyBorder="1" applyAlignment="1">
      <alignment horizontal="left" shrinkToFit="1"/>
    </xf>
    <xf numFmtId="0" fontId="0" fillId="0" borderId="7" xfId="0" applyBorder="1" applyAlignment="1">
      <alignment horizontal="left" shrinkToFit="1"/>
    </xf>
    <xf numFmtId="0" fontId="0" fillId="0" borderId="11" xfId="0" applyBorder="1" applyAlignment="1">
      <alignment horizontal="left" vertical="top" wrapText="1"/>
    </xf>
    <xf numFmtId="0" fontId="0" fillId="0" borderId="12" xfId="0" applyBorder="1" applyAlignment="1">
      <alignment horizontal="left" vertical="top" wrapText="1"/>
    </xf>
    <xf numFmtId="0" fontId="52" fillId="0" borderId="0" xfId="0" applyFont="1" applyAlignment="1">
      <alignment horizontal="center" vertical="center"/>
    </xf>
    <xf numFmtId="178" fontId="0" fillId="0" borderId="1" xfId="0" applyNumberFormat="1" applyBorder="1" applyAlignment="1">
      <alignment horizontal="left"/>
    </xf>
    <xf numFmtId="178" fontId="0" fillId="0" borderId="9" xfId="0" applyNumberFormat="1" applyBorder="1" applyAlignment="1">
      <alignment horizontal="left"/>
    </xf>
    <xf numFmtId="182" fontId="0" fillId="0" borderId="1" xfId="0" applyNumberFormat="1" applyBorder="1" applyAlignment="1">
      <alignment horizontal="left"/>
    </xf>
    <xf numFmtId="182" fontId="0" fillId="0" borderId="9" xfId="0" applyNumberFormat="1" applyBorder="1" applyAlignment="1">
      <alignment horizontal="left"/>
    </xf>
    <xf numFmtId="0" fontId="8" fillId="0" borderId="43" xfId="6" applyFont="1" applyBorder="1" applyAlignment="1">
      <alignment horizontal="left"/>
    </xf>
    <xf numFmtId="0" fontId="5" fillId="0" borderId="27" xfId="6" applyFont="1" applyBorder="1" applyAlignment="1">
      <alignment horizontal="center" vertical="center" wrapText="1"/>
    </xf>
    <xf numFmtId="0" fontId="5" fillId="0" borderId="44" xfId="6" applyFont="1" applyBorder="1" applyAlignment="1">
      <alignment horizontal="center" vertical="center"/>
    </xf>
    <xf numFmtId="0" fontId="5" fillId="0" borderId="45" xfId="6" applyFont="1" applyBorder="1" applyAlignment="1">
      <alignment horizontal="center" vertical="center"/>
    </xf>
    <xf numFmtId="0" fontId="5" fillId="0" borderId="46" xfId="6" applyFont="1" applyBorder="1" applyAlignment="1">
      <alignment horizontal="center" vertical="center"/>
    </xf>
    <xf numFmtId="0" fontId="5" fillId="0" borderId="44" xfId="6" applyFont="1" applyBorder="1" applyAlignment="1">
      <alignment horizontal="center" vertical="center" shrinkToFit="1"/>
    </xf>
    <xf numFmtId="0" fontId="5" fillId="0" borderId="46" xfId="6" applyFont="1" applyBorder="1" applyAlignment="1">
      <alignment horizontal="center" vertical="center" shrinkToFit="1"/>
    </xf>
    <xf numFmtId="0" fontId="5" fillId="0" borderId="45" xfId="6" applyFont="1" applyBorder="1" applyAlignment="1">
      <alignment horizontal="center" vertical="center" shrinkToFit="1"/>
    </xf>
    <xf numFmtId="0" fontId="36" fillId="11" borderId="29" xfId="6" applyFill="1" applyBorder="1" applyAlignment="1">
      <alignment horizontal="center" vertical="center"/>
    </xf>
    <xf numFmtId="0" fontId="36" fillId="11" borderId="31" xfId="6" applyFill="1" applyBorder="1" applyAlignment="1">
      <alignment horizontal="center" vertical="center"/>
    </xf>
    <xf numFmtId="176" fontId="36" fillId="11" borderId="20" xfId="6" applyNumberFormat="1" applyFill="1" applyBorder="1" applyAlignment="1">
      <alignment horizontal="center" wrapText="1"/>
    </xf>
    <xf numFmtId="176" fontId="36" fillId="11" borderId="2" xfId="6" applyNumberFormat="1" applyFill="1" applyBorder="1" applyAlignment="1">
      <alignment horizontal="center" wrapText="1"/>
    </xf>
    <xf numFmtId="176" fontId="36" fillId="11" borderId="21" xfId="6" applyNumberFormat="1" applyFill="1" applyBorder="1" applyAlignment="1">
      <alignment horizontal="center" wrapText="1"/>
    </xf>
    <xf numFmtId="0" fontId="7" fillId="11" borderId="23" xfId="6" applyFont="1" applyFill="1" applyBorder="1" applyAlignment="1">
      <alignment horizontal="center" vertical="center" wrapText="1"/>
    </xf>
    <xf numFmtId="0" fontId="7" fillId="11" borderId="14" xfId="6" applyFont="1" applyFill="1" applyBorder="1" applyAlignment="1">
      <alignment horizontal="center" vertical="center" wrapText="1"/>
    </xf>
    <xf numFmtId="0" fontId="7" fillId="11" borderId="23" xfId="6" applyFont="1" applyFill="1" applyBorder="1" applyAlignment="1">
      <alignment horizontal="center" vertical="center"/>
    </xf>
    <xf numFmtId="0" fontId="7" fillId="11" borderId="14" xfId="6" applyFont="1" applyFill="1" applyBorder="1" applyAlignment="1">
      <alignment horizontal="center" vertical="center"/>
    </xf>
    <xf numFmtId="186" fontId="7" fillId="11" borderId="23" xfId="6" applyNumberFormat="1" applyFont="1" applyFill="1" applyBorder="1" applyAlignment="1">
      <alignment horizontal="center" vertical="center"/>
    </xf>
    <xf numFmtId="186" fontId="7" fillId="11" borderId="14" xfId="6" applyNumberFormat="1" applyFont="1" applyFill="1" applyBorder="1" applyAlignment="1">
      <alignment horizontal="center" vertical="center"/>
    </xf>
    <xf numFmtId="0" fontId="7" fillId="11" borderId="30" xfId="6" applyFont="1" applyFill="1" applyBorder="1" applyAlignment="1">
      <alignment horizontal="center" vertical="center" wrapText="1"/>
    </xf>
    <xf numFmtId="0" fontId="7" fillId="11" borderId="32" xfId="6" applyFont="1" applyFill="1" applyBorder="1" applyAlignment="1">
      <alignment horizontal="center" vertical="center" wrapText="1"/>
    </xf>
    <xf numFmtId="0" fontId="7" fillId="11" borderId="30" xfId="6" applyFont="1" applyFill="1" applyBorder="1" applyAlignment="1">
      <alignment wrapText="1"/>
    </xf>
    <xf numFmtId="0" fontId="7" fillId="11" borderId="32" xfId="6" applyFont="1" applyFill="1" applyBorder="1" applyAlignment="1">
      <alignment wrapText="1"/>
    </xf>
    <xf numFmtId="0" fontId="36" fillId="0" borderId="33" xfId="6" applyBorder="1" applyAlignment="1">
      <alignment horizontal="center" vertical="center"/>
    </xf>
    <xf numFmtId="0" fontId="36" fillId="0" borderId="31" xfId="6" applyBorder="1" applyAlignment="1">
      <alignment horizontal="center" vertical="center"/>
    </xf>
    <xf numFmtId="176" fontId="36" fillId="0" borderId="15" xfId="6" applyNumberFormat="1" applyBorder="1" applyAlignment="1">
      <alignment horizontal="center" wrapText="1"/>
    </xf>
    <xf numFmtId="176" fontId="36" fillId="0" borderId="16" xfId="6" applyNumberFormat="1" applyBorder="1" applyAlignment="1">
      <alignment horizontal="center" wrapText="1"/>
    </xf>
    <xf numFmtId="176" fontId="36" fillId="0" borderId="17" xfId="6" applyNumberFormat="1" applyBorder="1" applyAlignment="1">
      <alignment horizontal="center" wrapText="1"/>
    </xf>
    <xf numFmtId="0" fontId="7" fillId="0" borderId="13" xfId="6" applyFont="1" applyBorder="1" applyAlignment="1">
      <alignment horizontal="center" vertical="center" wrapText="1"/>
    </xf>
    <xf numFmtId="0" fontId="7" fillId="0" borderId="14" xfId="6" applyFont="1" applyBorder="1" applyAlignment="1">
      <alignment horizontal="center" vertical="center" wrapText="1"/>
    </xf>
    <xf numFmtId="0" fontId="7" fillId="0" borderId="13" xfId="6" applyFont="1" applyBorder="1" applyAlignment="1">
      <alignment horizontal="center" vertical="center"/>
    </xf>
    <xf numFmtId="0" fontId="7" fillId="0" borderId="14" xfId="6" applyFont="1" applyBorder="1" applyAlignment="1">
      <alignment horizontal="center" vertical="center"/>
    </xf>
    <xf numFmtId="186" fontId="7" fillId="0" borderId="23" xfId="6" applyNumberFormat="1" applyFont="1" applyBorder="1" applyAlignment="1">
      <alignment horizontal="center" vertical="center"/>
    </xf>
    <xf numFmtId="186" fontId="7" fillId="0" borderId="14" xfId="6" applyNumberFormat="1" applyFont="1" applyBorder="1" applyAlignment="1">
      <alignment horizontal="center" vertical="center"/>
    </xf>
    <xf numFmtId="0" fontId="7" fillId="0" borderId="34" xfId="6" applyFont="1" applyBorder="1" applyAlignment="1">
      <alignment horizontal="center" vertical="center" wrapText="1"/>
    </xf>
    <xf numFmtId="0" fontId="7" fillId="0" borderId="32" xfId="6" applyFont="1" applyBorder="1" applyAlignment="1">
      <alignment horizontal="center" vertical="center" wrapText="1"/>
    </xf>
    <xf numFmtId="176" fontId="37" fillId="0" borderId="15" xfId="6" applyNumberFormat="1" applyFont="1" applyBorder="1" applyAlignment="1">
      <alignment horizontal="center" wrapText="1"/>
    </xf>
    <xf numFmtId="176" fontId="37" fillId="0" borderId="16" xfId="6" applyNumberFormat="1" applyFont="1" applyBorder="1" applyAlignment="1">
      <alignment horizontal="center" wrapText="1"/>
    </xf>
    <xf numFmtId="176" fontId="37" fillId="0" borderId="17" xfId="6" applyNumberFormat="1" applyFont="1" applyBorder="1" applyAlignment="1">
      <alignment horizontal="center" wrapText="1"/>
    </xf>
    <xf numFmtId="176" fontId="40" fillId="11" borderId="20" xfId="6" applyNumberFormat="1" applyFont="1" applyFill="1" applyBorder="1" applyAlignment="1">
      <alignment horizontal="center" wrapText="1"/>
    </xf>
    <xf numFmtId="176" fontId="40" fillId="11" borderId="2" xfId="6" applyNumberFormat="1" applyFont="1" applyFill="1" applyBorder="1" applyAlignment="1">
      <alignment horizontal="center" wrapText="1"/>
    </xf>
    <xf numFmtId="176" fontId="40" fillId="11" borderId="21" xfId="6" applyNumberFormat="1" applyFont="1" applyFill="1" applyBorder="1" applyAlignment="1">
      <alignment horizontal="center" wrapText="1"/>
    </xf>
    <xf numFmtId="0" fontId="38" fillId="0" borderId="13" xfId="6" applyFont="1" applyBorder="1" applyAlignment="1">
      <alignment horizontal="center" vertical="center" wrapText="1"/>
    </xf>
    <xf numFmtId="0" fontId="38" fillId="0" borderId="14" xfId="6" applyFont="1" applyBorder="1" applyAlignment="1">
      <alignment horizontal="center" vertical="center" wrapText="1"/>
    </xf>
    <xf numFmtId="0" fontId="7" fillId="0" borderId="34" xfId="6" applyFont="1" applyBorder="1" applyAlignment="1">
      <alignment wrapText="1"/>
    </xf>
    <xf numFmtId="0" fontId="7" fillId="0" borderId="32" xfId="6" applyFont="1" applyBorder="1" applyAlignment="1">
      <alignment wrapText="1"/>
    </xf>
    <xf numFmtId="0" fontId="38" fillId="0" borderId="14" xfId="6" applyFont="1" applyBorder="1" applyAlignment="1">
      <alignment horizontal="center" vertical="center"/>
    </xf>
    <xf numFmtId="0" fontId="5" fillId="0" borderId="5" xfId="6" applyFont="1" applyBorder="1" applyAlignment="1">
      <alignment horizontal="center"/>
    </xf>
    <xf numFmtId="0" fontId="5" fillId="0" borderId="6" xfId="6" applyFont="1" applyBorder="1" applyAlignment="1">
      <alignment horizontal="center"/>
    </xf>
    <xf numFmtId="0" fontId="5" fillId="0" borderId="6" xfId="6" applyFont="1" applyBorder="1" applyAlignment="1">
      <alignment horizontal="center" vertical="center"/>
    </xf>
    <xf numFmtId="0" fontId="5" fillId="0" borderId="6" xfId="6" applyFont="1" applyBorder="1" applyAlignment="1">
      <alignment horizontal="center" vertical="center" shrinkToFit="1"/>
    </xf>
    <xf numFmtId="0" fontId="36" fillId="0" borderId="8" xfId="6" applyBorder="1" applyAlignment="1">
      <alignment horizontal="left" vertical="top" wrapText="1"/>
    </xf>
    <xf numFmtId="0" fontId="36" fillId="0" borderId="1" xfId="6" applyBorder="1" applyAlignment="1">
      <alignment horizontal="left" vertical="top" wrapText="1"/>
    </xf>
    <xf numFmtId="186" fontId="7" fillId="11" borderId="9" xfId="6" applyNumberFormat="1" applyFont="1" applyFill="1" applyBorder="1" applyAlignment="1">
      <alignment horizontal="center" vertical="center"/>
    </xf>
    <xf numFmtId="186" fontId="7" fillId="0" borderId="9" xfId="6" applyNumberFormat="1" applyFont="1" applyBorder="1" applyAlignment="1">
      <alignment horizontal="center" vertical="center"/>
    </xf>
    <xf numFmtId="0" fontId="36" fillId="0" borderId="10" xfId="6" applyBorder="1" applyAlignment="1">
      <alignment horizontal="left" vertical="top" wrapText="1"/>
    </xf>
    <xf numFmtId="0" fontId="36" fillId="0" borderId="11" xfId="6" applyBorder="1" applyAlignment="1">
      <alignment horizontal="left" vertical="top" wrapText="1"/>
    </xf>
    <xf numFmtId="186" fontId="7" fillId="0" borderId="12" xfId="6" applyNumberFormat="1" applyFont="1" applyBorder="1" applyAlignment="1">
      <alignment horizontal="center" vertical="center"/>
    </xf>
    <xf numFmtId="186" fontId="7" fillId="0" borderId="13" xfId="6" applyNumberFormat="1" applyFont="1" applyBorder="1" applyAlignment="1">
      <alignment horizontal="center" vertical="center"/>
    </xf>
    <xf numFmtId="0" fontId="36" fillId="0" borderId="35" xfId="6" applyBorder="1" applyAlignment="1">
      <alignment horizontal="center" vertical="center"/>
    </xf>
    <xf numFmtId="0" fontId="7" fillId="0" borderId="39" xfId="6" applyFont="1" applyBorder="1" applyAlignment="1">
      <alignment horizontal="center" vertical="center" wrapText="1"/>
    </xf>
    <xf numFmtId="0" fontId="7" fillId="0" borderId="39" xfId="6" applyFont="1" applyBorder="1" applyAlignment="1">
      <alignment horizontal="center" vertical="center"/>
    </xf>
    <xf numFmtId="186" fontId="7" fillId="0" borderId="39" xfId="6" applyNumberFormat="1" applyFont="1" applyBorder="1" applyAlignment="1">
      <alignment horizontal="center" vertical="center"/>
    </xf>
    <xf numFmtId="0" fontId="7" fillId="0" borderId="42" xfId="6" applyFont="1" applyBorder="1" applyAlignment="1">
      <alignment horizontal="center" vertical="center" wrapText="1"/>
    </xf>
    <xf numFmtId="0" fontId="47" fillId="0" borderId="0" xfId="0" applyFont="1" applyAlignment="1">
      <alignment horizontal="center" wrapText="1"/>
    </xf>
    <xf numFmtId="0" fontId="0" fillId="14" borderId="106" xfId="0" applyFill="1" applyBorder="1" applyAlignment="1">
      <alignment horizontal="center" vertical="center"/>
    </xf>
    <xf numFmtId="0" fontId="0" fillId="14" borderId="107" xfId="0" applyFill="1" applyBorder="1" applyAlignment="1">
      <alignment horizontal="center" vertical="center"/>
    </xf>
    <xf numFmtId="0" fontId="0" fillId="14" borderId="108" xfId="0" applyFill="1" applyBorder="1" applyAlignment="1">
      <alignment horizontal="center" vertical="center"/>
    </xf>
    <xf numFmtId="38" fontId="42" fillId="14" borderId="14" xfId="2" applyFont="1" applyFill="1" applyBorder="1" applyAlignment="1">
      <alignment horizontal="right" vertical="center"/>
    </xf>
    <xf numFmtId="38" fontId="42" fillId="14" borderId="32" xfId="2" applyFont="1" applyFill="1" applyBorder="1" applyAlignment="1">
      <alignment horizontal="right" vertical="center"/>
    </xf>
    <xf numFmtId="0" fontId="0" fillId="14" borderId="109" xfId="0" applyFill="1" applyBorder="1" applyAlignment="1">
      <alignment horizontal="center" vertical="center"/>
    </xf>
    <xf numFmtId="0" fontId="0" fillId="14" borderId="22" xfId="0" applyFill="1" applyBorder="1" applyAlignment="1">
      <alignment horizontal="center" vertical="center"/>
    </xf>
    <xf numFmtId="0" fontId="0" fillId="14" borderId="19" xfId="0" applyFill="1" applyBorder="1" applyAlignment="1">
      <alignment horizontal="center" vertical="center"/>
    </xf>
    <xf numFmtId="38" fontId="42" fillId="14" borderId="11" xfId="2" applyFont="1" applyFill="1" applyBorder="1" applyAlignment="1">
      <alignment horizontal="right" vertical="center"/>
    </xf>
    <xf numFmtId="38" fontId="42" fillId="14" borderId="12" xfId="2" applyFont="1" applyFill="1" applyBorder="1" applyAlignment="1">
      <alignment horizontal="right" vertical="center"/>
    </xf>
    <xf numFmtId="0" fontId="0" fillId="14" borderId="67" xfId="0" applyFill="1" applyBorder="1" applyAlignment="1">
      <alignment horizontal="center" vertical="center"/>
    </xf>
    <xf numFmtId="0" fontId="0" fillId="14" borderId="110" xfId="0" applyFill="1" applyBorder="1" applyAlignment="1">
      <alignment horizontal="center" vertical="center"/>
    </xf>
    <xf numFmtId="0" fontId="0" fillId="14" borderId="68" xfId="0" applyFill="1" applyBorder="1" applyAlignment="1">
      <alignment horizontal="center" vertical="center"/>
    </xf>
    <xf numFmtId="38" fontId="42" fillId="14" borderId="35" xfId="2" applyFont="1" applyFill="1" applyBorder="1" applyAlignment="1">
      <alignment vertical="center"/>
    </xf>
    <xf numFmtId="38" fontId="42" fillId="14" borderId="42" xfId="2" applyFont="1" applyFill="1" applyBorder="1" applyAlignment="1">
      <alignment vertical="center"/>
    </xf>
    <xf numFmtId="0" fontId="43" fillId="14" borderId="103" xfId="0" applyFont="1" applyFill="1" applyBorder="1" applyAlignment="1">
      <alignment horizontal="left" vertical="center"/>
    </xf>
    <xf numFmtId="0" fontId="43" fillId="14" borderId="73" xfId="0" applyFont="1" applyFill="1" applyBorder="1" applyAlignment="1">
      <alignment horizontal="left" vertical="center"/>
    </xf>
    <xf numFmtId="0" fontId="43" fillId="14" borderId="104" xfId="0" applyFont="1" applyFill="1" applyBorder="1" applyAlignment="1">
      <alignment horizontal="left" vertical="center"/>
    </xf>
    <xf numFmtId="0" fontId="0" fillId="14" borderId="63" xfId="0" applyFill="1" applyBorder="1" applyAlignment="1">
      <alignment horizontal="left" vertical="center"/>
    </xf>
    <xf numFmtId="0" fontId="0" fillId="14" borderId="64" xfId="0" applyFill="1" applyBorder="1" applyAlignment="1">
      <alignment horizontal="left" vertical="center"/>
    </xf>
    <xf numFmtId="0" fontId="0" fillId="14" borderId="65" xfId="0" applyFill="1" applyBorder="1" applyAlignment="1">
      <alignment horizontal="left" vertical="center"/>
    </xf>
    <xf numFmtId="0" fontId="16" fillId="14" borderId="66" xfId="0" applyFont="1" applyFill="1" applyBorder="1" applyAlignment="1">
      <alignment horizontal="center" vertical="center"/>
    </xf>
    <xf numFmtId="0" fontId="16" fillId="14" borderId="43" xfId="0" applyFont="1" applyFill="1" applyBorder="1" applyAlignment="1">
      <alignment horizontal="center" vertical="center"/>
    </xf>
    <xf numFmtId="0" fontId="16" fillId="14" borderId="41" xfId="0" applyFont="1" applyFill="1" applyBorder="1" applyAlignment="1">
      <alignment horizontal="center" vertical="center"/>
    </xf>
    <xf numFmtId="0" fontId="12" fillId="14" borderId="105"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6" xfId="0" applyFont="1" applyFill="1" applyBorder="1" applyAlignment="1">
      <alignment horizontal="center" vertical="center"/>
    </xf>
    <xf numFmtId="0" fontId="12" fillId="14" borderId="27" xfId="0" applyFont="1" applyFill="1" applyBorder="1" applyAlignment="1">
      <alignment horizontal="center" vertical="center"/>
    </xf>
    <xf numFmtId="0" fontId="12" fillId="14" borderId="28" xfId="0" applyFont="1" applyFill="1" applyBorder="1" applyAlignment="1">
      <alignment horizontal="center" vertical="center"/>
    </xf>
    <xf numFmtId="0" fontId="17" fillId="14" borderId="102" xfId="0" applyFont="1" applyFill="1" applyBorder="1" applyAlignment="1">
      <alignment horizontal="left" vertical="top" shrinkToFit="1"/>
    </xf>
    <xf numFmtId="0" fontId="43" fillId="14" borderId="88" xfId="0" applyFont="1" applyFill="1" applyBorder="1" applyAlignment="1">
      <alignment horizontal="left" vertical="center" shrinkToFit="1"/>
    </xf>
    <xf numFmtId="0" fontId="43" fillId="14" borderId="89" xfId="0" applyFont="1" applyFill="1" applyBorder="1" applyAlignment="1">
      <alignment horizontal="left" vertical="center" shrinkToFit="1"/>
    </xf>
    <xf numFmtId="0" fontId="43" fillId="14" borderId="90" xfId="0" applyFont="1" applyFill="1" applyBorder="1" applyAlignment="1">
      <alignment horizontal="left" vertical="center" shrinkToFit="1"/>
    </xf>
    <xf numFmtId="0" fontId="0" fillId="14" borderId="57" xfId="0" applyFill="1" applyBorder="1" applyAlignment="1">
      <alignment horizontal="left" vertical="center" shrinkToFit="1"/>
    </xf>
    <xf numFmtId="0" fontId="0" fillId="14" borderId="58" xfId="0" applyFill="1" applyBorder="1" applyAlignment="1">
      <alignment horizontal="left" vertical="center" shrinkToFit="1"/>
    </xf>
    <xf numFmtId="0" fontId="0" fillId="14" borderId="59" xfId="0" applyFill="1" applyBorder="1" applyAlignment="1">
      <alignment horizontal="left" vertical="center" shrinkToFit="1"/>
    </xf>
    <xf numFmtId="0" fontId="0" fillId="17" borderId="36" xfId="0" applyFill="1" applyBorder="1" applyAlignment="1">
      <alignment horizontal="right" vertical="center" shrinkToFit="1"/>
    </xf>
    <xf numFmtId="0" fontId="0" fillId="17" borderId="37" xfId="0" applyFill="1" applyBorder="1" applyAlignment="1">
      <alignment horizontal="right" vertical="center" shrinkToFit="1"/>
    </xf>
    <xf numFmtId="0" fontId="0" fillId="17" borderId="38" xfId="0" applyFill="1" applyBorder="1" applyAlignment="1">
      <alignment horizontal="right" vertical="center" shrinkToFit="1"/>
    </xf>
    <xf numFmtId="0" fontId="0" fillId="14" borderId="88" xfId="0" applyFill="1" applyBorder="1" applyAlignment="1">
      <alignment horizontal="left" vertical="center" shrinkToFit="1"/>
    </xf>
    <xf numFmtId="0" fontId="0" fillId="14" borderId="89" xfId="0" applyFill="1" applyBorder="1" applyAlignment="1">
      <alignment horizontal="left" vertical="center" shrinkToFit="1"/>
    </xf>
    <xf numFmtId="0" fontId="0" fillId="14" borderId="90" xfId="0" applyFill="1" applyBorder="1" applyAlignment="1">
      <alignment horizontal="left" vertical="center" shrinkToFit="1"/>
    </xf>
    <xf numFmtId="0" fontId="43" fillId="14" borderId="88" xfId="0" applyFont="1" applyFill="1" applyBorder="1" applyAlignment="1">
      <alignment horizontal="left" vertical="center"/>
    </xf>
    <xf numFmtId="0" fontId="43" fillId="14" borderId="89" xfId="0" applyFont="1" applyFill="1" applyBorder="1" applyAlignment="1">
      <alignment horizontal="left" vertical="center"/>
    </xf>
    <xf numFmtId="0" fontId="43" fillId="14" borderId="90" xfId="0" applyFont="1" applyFill="1" applyBorder="1" applyAlignment="1">
      <alignment horizontal="left" vertical="center"/>
    </xf>
    <xf numFmtId="0" fontId="0" fillId="14" borderId="57" xfId="0" applyFill="1" applyBorder="1" applyAlignment="1">
      <alignment horizontal="left" vertical="center"/>
    </xf>
    <xf numFmtId="0" fontId="0" fillId="14" borderId="58" xfId="0" applyFill="1" applyBorder="1" applyAlignment="1">
      <alignment horizontal="left" vertical="center"/>
    </xf>
    <xf numFmtId="0" fontId="0" fillId="14" borderId="59" xfId="0" applyFill="1" applyBorder="1" applyAlignment="1">
      <alignment horizontal="left" vertical="center"/>
    </xf>
    <xf numFmtId="0" fontId="17" fillId="14" borderId="102" xfId="0" applyFont="1" applyFill="1" applyBorder="1" applyAlignment="1">
      <alignment horizontal="left" vertical="top" wrapText="1" shrinkToFit="1"/>
    </xf>
    <xf numFmtId="0" fontId="0" fillId="14" borderId="83" xfId="0" applyFill="1" applyBorder="1" applyAlignment="1">
      <alignment horizontal="left" vertical="center" shrinkToFit="1"/>
    </xf>
    <xf numFmtId="0" fontId="0" fillId="14" borderId="84" xfId="0" applyFill="1" applyBorder="1" applyAlignment="1">
      <alignment horizontal="left" vertical="center" shrinkToFit="1"/>
    </xf>
    <xf numFmtId="0" fontId="0" fillId="14" borderId="85" xfId="0" applyFill="1" applyBorder="1" applyAlignment="1">
      <alignment horizontal="left" vertical="center" shrinkToFit="1"/>
    </xf>
    <xf numFmtId="0" fontId="17" fillId="14" borderId="69" xfId="0" applyFont="1" applyFill="1" applyBorder="1" applyAlignment="1">
      <alignment horizontal="left" vertical="top" shrinkToFit="1"/>
    </xf>
    <xf numFmtId="0" fontId="17" fillId="14" borderId="29" xfId="0" applyFont="1" applyFill="1" applyBorder="1" applyAlignment="1">
      <alignment horizontal="left" vertical="top" shrinkToFit="1"/>
    </xf>
    <xf numFmtId="0" fontId="17" fillId="14" borderId="35" xfId="0" applyFont="1" applyFill="1" applyBorder="1" applyAlignment="1">
      <alignment horizontal="left" vertical="top" shrinkToFit="1"/>
    </xf>
    <xf numFmtId="0" fontId="0" fillId="14" borderId="83" xfId="0" applyFill="1" applyBorder="1" applyAlignment="1">
      <alignment horizontal="center" vertical="center" shrinkToFit="1"/>
    </xf>
    <xf numFmtId="0" fontId="0" fillId="14" borderId="84" xfId="0" applyFill="1" applyBorder="1" applyAlignment="1">
      <alignment horizontal="center" vertical="center" shrinkToFit="1"/>
    </xf>
    <xf numFmtId="0" fontId="0" fillId="14" borderId="85" xfId="0" applyFill="1" applyBorder="1" applyAlignment="1">
      <alignment horizontal="center" vertical="center" shrinkToFit="1"/>
    </xf>
    <xf numFmtId="0" fontId="0" fillId="14" borderId="57" xfId="0" applyFill="1" applyBorder="1" applyAlignment="1">
      <alignment horizontal="center" vertical="center" shrinkToFit="1"/>
    </xf>
    <xf numFmtId="0" fontId="0" fillId="14" borderId="58" xfId="0" applyFill="1" applyBorder="1" applyAlignment="1">
      <alignment horizontal="center" vertical="center" shrinkToFit="1"/>
    </xf>
    <xf numFmtId="0" fontId="0" fillId="14" borderId="59" xfId="0" applyFill="1" applyBorder="1" applyAlignment="1">
      <alignment horizontal="center" vertical="center" shrinkToFit="1"/>
    </xf>
    <xf numFmtId="0" fontId="17" fillId="14" borderId="69" xfId="0" applyFont="1" applyFill="1" applyBorder="1" applyAlignment="1">
      <alignment horizontal="left" vertical="top" wrapText="1" shrinkToFit="1"/>
    </xf>
    <xf numFmtId="0" fontId="43" fillId="14" borderId="91" xfId="0" applyFont="1" applyFill="1" applyBorder="1" applyAlignment="1">
      <alignment horizontal="center" vertical="center"/>
    </xf>
    <xf numFmtId="0" fontId="43" fillId="14" borderId="92" xfId="0" applyFont="1" applyFill="1" applyBorder="1" applyAlignment="1">
      <alignment horizontal="center" vertical="center"/>
    </xf>
    <xf numFmtId="0" fontId="43" fillId="14" borderId="95" xfId="0" applyFont="1" applyFill="1" applyBorder="1" applyAlignment="1">
      <alignment horizontal="center" vertical="center"/>
    </xf>
    <xf numFmtId="0" fontId="43" fillId="14" borderId="96" xfId="0" applyFont="1" applyFill="1" applyBorder="1" applyAlignment="1">
      <alignment horizontal="center" vertical="center"/>
    </xf>
    <xf numFmtId="0" fontId="43" fillId="14" borderId="97" xfId="0" applyFont="1" applyFill="1" applyBorder="1" applyAlignment="1">
      <alignment horizontal="center" vertical="center"/>
    </xf>
    <xf numFmtId="0" fontId="43" fillId="14" borderId="98" xfId="0" applyFont="1" applyFill="1" applyBorder="1" applyAlignment="1">
      <alignment horizontal="center" vertical="center"/>
    </xf>
    <xf numFmtId="0" fontId="0" fillId="17" borderId="18" xfId="0" applyFill="1" applyBorder="1" applyAlignment="1">
      <alignment horizontal="right" vertical="center" shrinkToFit="1"/>
    </xf>
    <xf numFmtId="0" fontId="0" fillId="17" borderId="22" xfId="0" applyFill="1" applyBorder="1" applyAlignment="1">
      <alignment horizontal="right" vertical="center" shrinkToFit="1"/>
    </xf>
    <xf numFmtId="0" fontId="0" fillId="17" borderId="19" xfId="0" applyFill="1" applyBorder="1" applyAlignment="1">
      <alignment horizontal="right" vertical="center" shrinkToFit="1"/>
    </xf>
    <xf numFmtId="0" fontId="48" fillId="14" borderId="76" xfId="0" applyFont="1" applyFill="1" applyBorder="1" applyAlignment="1">
      <alignment horizontal="center" vertical="center" wrapText="1" shrinkToFit="1"/>
    </xf>
    <xf numFmtId="0" fontId="48" fillId="14" borderId="79" xfId="0" applyFont="1" applyFill="1" applyBorder="1" applyAlignment="1">
      <alignment horizontal="center" vertical="center" wrapText="1" shrinkToFit="1"/>
    </xf>
    <xf numFmtId="0" fontId="43" fillId="14" borderId="80" xfId="0" applyFont="1" applyFill="1" applyBorder="1" applyAlignment="1">
      <alignment horizontal="left" vertical="center" shrinkToFit="1"/>
    </xf>
    <xf numFmtId="0" fontId="43" fillId="14" borderId="81" xfId="0" applyFont="1" applyFill="1" applyBorder="1" applyAlignment="1">
      <alignment horizontal="left" vertical="center" shrinkToFit="1"/>
    </xf>
    <xf numFmtId="0" fontId="43" fillId="14" borderId="82" xfId="0" applyFont="1" applyFill="1" applyBorder="1" applyAlignment="1">
      <alignment horizontal="left" vertical="center" shrinkToFit="1"/>
    </xf>
    <xf numFmtId="0" fontId="10" fillId="14" borderId="0" xfId="0" applyFont="1" applyFill="1" applyAlignment="1">
      <alignment horizontal="center" vertical="center"/>
    </xf>
    <xf numFmtId="0" fontId="14" fillId="14" borderId="44" xfId="0" applyFont="1" applyFill="1" applyBorder="1" applyAlignment="1">
      <alignment horizontal="center" vertical="center"/>
    </xf>
    <xf numFmtId="0" fontId="14" fillId="14" borderId="45" xfId="0" applyFont="1" applyFill="1" applyBorder="1" applyAlignment="1">
      <alignment horizontal="center" vertical="center"/>
    </xf>
    <xf numFmtId="0" fontId="14" fillId="14" borderId="46" xfId="0" applyFont="1" applyFill="1" applyBorder="1" applyAlignment="1">
      <alignment horizontal="center" vertical="center"/>
    </xf>
    <xf numFmtId="0" fontId="14" fillId="14" borderId="4" xfId="0" applyFont="1" applyFill="1" applyBorder="1" applyAlignment="1">
      <alignment horizontal="center" vertical="center"/>
    </xf>
    <xf numFmtId="0" fontId="0" fillId="14" borderId="47" xfId="0" applyFill="1" applyBorder="1" applyAlignment="1">
      <alignment horizontal="left" vertical="center"/>
    </xf>
    <xf numFmtId="0" fontId="0" fillId="14" borderId="48" xfId="0" applyFill="1" applyBorder="1" applyAlignment="1">
      <alignment horizontal="left" vertical="center"/>
    </xf>
    <xf numFmtId="0" fontId="0" fillId="14" borderId="49" xfId="0" applyFill="1" applyBorder="1" applyAlignment="1">
      <alignment horizontal="left" vertical="center"/>
    </xf>
    <xf numFmtId="0" fontId="43" fillId="14" borderId="15" xfId="0" applyFont="1" applyFill="1" applyBorder="1" applyAlignment="1">
      <alignment horizontal="left" vertical="center"/>
    </xf>
    <xf numFmtId="0" fontId="44" fillId="14" borderId="16" xfId="0" applyFont="1" applyFill="1" applyBorder="1" applyAlignment="1">
      <alignment horizontal="left" vertical="center"/>
    </xf>
    <xf numFmtId="0" fontId="44" fillId="14" borderId="17" xfId="0" applyFont="1" applyFill="1" applyBorder="1" applyAlignment="1">
      <alignment horizontal="left" vertical="center"/>
    </xf>
    <xf numFmtId="0" fontId="17" fillId="14" borderId="33" xfId="0" applyFont="1" applyFill="1" applyBorder="1" applyAlignment="1">
      <alignment horizontal="left" vertical="center"/>
    </xf>
    <xf numFmtId="0" fontId="17" fillId="14" borderId="31" xfId="0" applyFont="1" applyFill="1" applyBorder="1" applyAlignment="1">
      <alignment horizontal="left" vertical="center"/>
    </xf>
    <xf numFmtId="0" fontId="43" fillId="14" borderId="53" xfId="0" applyFont="1" applyFill="1" applyBorder="1" applyAlignment="1">
      <alignment horizontal="left" vertical="center" shrinkToFit="1"/>
    </xf>
    <xf numFmtId="0" fontId="45" fillId="14" borderId="54" xfId="0" applyFont="1" applyFill="1" applyBorder="1" applyAlignment="1">
      <alignment horizontal="left" vertical="center" shrinkToFit="1"/>
    </xf>
    <xf numFmtId="0" fontId="45" fillId="14" borderId="55" xfId="0" applyFont="1" applyFill="1" applyBorder="1" applyAlignment="1">
      <alignment horizontal="left" vertical="center" shrinkToFit="1"/>
    </xf>
    <xf numFmtId="0" fontId="17" fillId="14" borderId="20" xfId="0" applyFont="1" applyFill="1" applyBorder="1" applyAlignment="1">
      <alignment horizontal="center" vertical="center"/>
    </xf>
    <xf numFmtId="0" fontId="17" fillId="14" borderId="2" xfId="0" applyFont="1" applyFill="1" applyBorder="1" applyAlignment="1">
      <alignment horizontal="center" vertical="center"/>
    </xf>
    <xf numFmtId="0" fontId="17" fillId="14" borderId="21" xfId="0" applyFont="1" applyFill="1" applyBorder="1" applyAlignment="1">
      <alignment horizontal="center" vertical="center"/>
    </xf>
    <xf numFmtId="0" fontId="17" fillId="14" borderId="63" xfId="0" applyFont="1" applyFill="1" applyBorder="1" applyAlignment="1">
      <alignment horizontal="center" vertical="center"/>
    </xf>
    <xf numFmtId="0" fontId="17" fillId="14" borderId="64" xfId="0" applyFont="1" applyFill="1" applyBorder="1" applyAlignment="1">
      <alignment horizontal="center" vertical="center"/>
    </xf>
    <xf numFmtId="0" fontId="17" fillId="14" borderId="65" xfId="0" applyFont="1" applyFill="1" applyBorder="1" applyAlignment="1">
      <alignment horizontal="center" vertical="center"/>
    </xf>
    <xf numFmtId="0" fontId="12" fillId="14" borderId="66" xfId="0" applyFont="1" applyFill="1" applyBorder="1" applyAlignment="1">
      <alignment horizontal="center" vertical="center"/>
    </xf>
    <xf numFmtId="0" fontId="12" fillId="14" borderId="43" xfId="0" applyFont="1" applyFill="1" applyBorder="1" applyAlignment="1">
      <alignment horizontal="center" vertical="center"/>
    </xf>
    <xf numFmtId="0" fontId="14" fillId="14" borderId="69" xfId="0" applyFont="1" applyFill="1" applyBorder="1" applyAlignment="1">
      <alignment horizontal="center" vertical="center"/>
    </xf>
    <xf numFmtId="0" fontId="14" fillId="14" borderId="75" xfId="0" applyFont="1" applyFill="1" applyBorder="1" applyAlignment="1">
      <alignment horizontal="center" vertical="center"/>
    </xf>
    <xf numFmtId="0" fontId="14" fillId="14" borderId="70" xfId="0" applyFont="1" applyFill="1" applyBorder="1" applyAlignment="1">
      <alignment horizontal="center" vertical="center" wrapText="1"/>
    </xf>
    <xf numFmtId="0" fontId="14" fillId="14" borderId="71" xfId="0" applyFont="1" applyFill="1" applyBorder="1" applyAlignment="1">
      <alignment horizontal="center" vertical="center" wrapText="1"/>
    </xf>
    <xf numFmtId="0" fontId="14" fillId="14" borderId="72" xfId="0" applyFont="1" applyFill="1" applyBorder="1" applyAlignment="1">
      <alignment horizontal="center" vertical="center" wrapText="1"/>
    </xf>
    <xf numFmtId="0" fontId="14" fillId="14" borderId="76" xfId="0" applyFont="1" applyFill="1" applyBorder="1" applyAlignment="1">
      <alignment horizontal="center" vertical="center" wrapText="1"/>
    </xf>
    <xf numFmtId="0" fontId="14" fillId="14" borderId="77" xfId="0" applyFont="1" applyFill="1" applyBorder="1" applyAlignment="1">
      <alignment horizontal="center" vertical="center" wrapText="1"/>
    </xf>
    <xf numFmtId="0" fontId="14" fillId="14" borderId="78" xfId="0" applyFont="1" applyFill="1" applyBorder="1" applyAlignment="1">
      <alignment horizontal="center" vertical="center" wrapText="1"/>
    </xf>
    <xf numFmtId="0" fontId="14" fillId="14" borderId="70" xfId="0" applyFont="1" applyFill="1" applyBorder="1" applyAlignment="1">
      <alignment horizontal="center" vertical="center"/>
    </xf>
    <xf numFmtId="0" fontId="14" fillId="14" borderId="71" xfId="0" applyFont="1" applyFill="1" applyBorder="1" applyAlignment="1">
      <alignment horizontal="center" vertical="center"/>
    </xf>
    <xf numFmtId="0" fontId="14" fillId="14" borderId="76" xfId="0" applyFont="1" applyFill="1" applyBorder="1" applyAlignment="1">
      <alignment horizontal="center" vertical="center"/>
    </xf>
    <xf numFmtId="0" fontId="14" fillId="14" borderId="78" xfId="0" applyFont="1" applyFill="1" applyBorder="1" applyAlignment="1">
      <alignment horizontal="center" vertical="center"/>
    </xf>
    <xf numFmtId="0" fontId="14" fillId="14" borderId="73" xfId="0" applyFont="1" applyFill="1" applyBorder="1" applyAlignment="1">
      <alignment horizontal="center" vertical="center" shrinkToFit="1"/>
    </xf>
    <xf numFmtId="0" fontId="14" fillId="14" borderId="74" xfId="0" applyFont="1" applyFill="1" applyBorder="1" applyAlignment="1">
      <alignment horizontal="center" vertical="center" shrinkToFit="1"/>
    </xf>
    <xf numFmtId="0" fontId="17" fillId="0" borderId="33" xfId="1" applyFont="1" applyBorder="1" applyAlignment="1">
      <alignment horizontal="left" vertical="center"/>
    </xf>
    <xf numFmtId="0" fontId="17" fillId="0" borderId="31" xfId="1" applyFont="1" applyBorder="1" applyAlignment="1">
      <alignment horizontal="left" vertical="center"/>
    </xf>
    <xf numFmtId="0" fontId="9" fillId="0" borderId="53" xfId="1" applyBorder="1" applyAlignment="1">
      <alignment vertical="center" shrinkToFit="1"/>
    </xf>
    <xf numFmtId="0" fontId="9" fillId="0" borderId="54" xfId="1" applyBorder="1" applyAlignment="1">
      <alignment vertical="center" shrinkToFit="1"/>
    </xf>
    <xf numFmtId="0" fontId="9" fillId="0" borderId="55" xfId="1" applyBorder="1" applyAlignment="1">
      <alignment vertical="center" shrinkToFit="1"/>
    </xf>
    <xf numFmtId="0" fontId="9" fillId="0" borderId="57" xfId="1" applyBorder="1" applyAlignment="1">
      <alignment vertical="center" shrinkToFit="1"/>
    </xf>
    <xf numFmtId="0" fontId="9" fillId="0" borderId="58" xfId="1" applyBorder="1" applyAlignment="1">
      <alignment vertical="center" shrinkToFit="1"/>
    </xf>
    <xf numFmtId="0" fontId="9" fillId="0" borderId="59" xfId="1" applyBorder="1" applyAlignment="1">
      <alignment vertical="center" shrinkToFit="1"/>
    </xf>
    <xf numFmtId="0" fontId="12" fillId="0" borderId="2" xfId="1" applyFont="1" applyBorder="1" applyAlignment="1">
      <alignment horizontal="left" vertical="center"/>
    </xf>
    <xf numFmtId="0" fontId="10" fillId="0" borderId="0" xfId="1" applyFont="1" applyAlignment="1">
      <alignment horizontal="center" vertical="center"/>
    </xf>
    <xf numFmtId="0" fontId="14" fillId="0" borderId="44" xfId="1" applyFont="1" applyBorder="1" applyAlignment="1">
      <alignment horizontal="center" vertical="center"/>
    </xf>
    <xf numFmtId="0" fontId="14" fillId="0" borderId="45" xfId="1" applyFont="1" applyBorder="1" applyAlignment="1">
      <alignment horizontal="center" vertical="center"/>
    </xf>
    <xf numFmtId="0" fontId="14" fillId="0" borderId="46" xfId="1" applyFont="1" applyBorder="1" applyAlignment="1">
      <alignment horizontal="center" vertical="center"/>
    </xf>
    <xf numFmtId="0" fontId="14" fillId="0" borderId="4" xfId="1" applyFont="1" applyBorder="1" applyAlignment="1">
      <alignment horizontal="center" vertical="center"/>
    </xf>
    <xf numFmtId="0" fontId="9" fillId="0" borderId="47" xfId="1" applyFont="1" applyBorder="1" applyAlignment="1">
      <alignment horizontal="left" vertical="center"/>
    </xf>
    <xf numFmtId="0" fontId="9" fillId="0" borderId="48" xfId="1" applyFont="1" applyBorder="1" applyAlignment="1">
      <alignment horizontal="left" vertical="center"/>
    </xf>
    <xf numFmtId="0" fontId="9" fillId="0" borderId="49" xfId="1" applyFont="1" applyBorder="1" applyAlignment="1">
      <alignment horizontal="left" vertical="center"/>
    </xf>
    <xf numFmtId="0" fontId="9" fillId="0" borderId="15" xfId="1" applyBorder="1">
      <alignment vertical="center"/>
    </xf>
    <xf numFmtId="0" fontId="9" fillId="0" borderId="16" xfId="1" applyBorder="1">
      <alignment vertical="center"/>
    </xf>
    <xf numFmtId="0" fontId="9" fillId="0" borderId="17" xfId="1" applyBorder="1">
      <alignment vertical="center"/>
    </xf>
    <xf numFmtId="0" fontId="12" fillId="0" borderId="16" xfId="1" applyFont="1" applyBorder="1" applyAlignment="1">
      <alignment horizontal="left" vertical="center"/>
    </xf>
    <xf numFmtId="0" fontId="17" fillId="0" borderId="20" xfId="1" applyFont="1" applyBorder="1">
      <alignment vertical="center"/>
    </xf>
    <xf numFmtId="0" fontId="17" fillId="0" borderId="2" xfId="1" applyFont="1" applyBorder="1">
      <alignment vertical="center"/>
    </xf>
    <xf numFmtId="0" fontId="17" fillId="0" borderId="21" xfId="1" applyFont="1" applyBorder="1">
      <alignment vertical="center"/>
    </xf>
    <xf numFmtId="0" fontId="17" fillId="0" borderId="63" xfId="1" applyFont="1" applyBorder="1">
      <alignment vertical="center"/>
    </xf>
    <xf numFmtId="0" fontId="17" fillId="0" borderId="64" xfId="1" applyFont="1" applyBorder="1">
      <alignment vertical="center"/>
    </xf>
    <xf numFmtId="0" fontId="17" fillId="0" borderId="65" xfId="1" applyFont="1" applyBorder="1">
      <alignment vertical="center"/>
    </xf>
    <xf numFmtId="0" fontId="12" fillId="0" borderId="66" xfId="1" applyFont="1" applyBorder="1" applyAlignment="1">
      <alignment horizontal="center" vertical="center"/>
    </xf>
    <xf numFmtId="0" fontId="12" fillId="0" borderId="43" xfId="1" applyFont="1" applyBorder="1" applyAlignment="1">
      <alignment horizontal="center" vertical="center"/>
    </xf>
    <xf numFmtId="0" fontId="14" fillId="0" borderId="69" xfId="1" applyFont="1" applyBorder="1" applyAlignment="1">
      <alignment horizontal="center" vertical="center"/>
    </xf>
    <xf numFmtId="0" fontId="14" fillId="0" borderId="75" xfId="1" applyFont="1" applyBorder="1" applyAlignment="1">
      <alignment horizontal="center" vertical="center"/>
    </xf>
    <xf numFmtId="0" fontId="14" fillId="0" borderId="70" xfId="1" applyFont="1" applyBorder="1" applyAlignment="1">
      <alignment horizontal="center" vertical="center" wrapText="1"/>
    </xf>
    <xf numFmtId="0" fontId="14" fillId="0" borderId="71" xfId="1" applyFont="1" applyBorder="1" applyAlignment="1">
      <alignment horizontal="center" vertical="center" wrapText="1"/>
    </xf>
    <xf numFmtId="0" fontId="14" fillId="0" borderId="72" xfId="1" applyFont="1" applyBorder="1" applyAlignment="1">
      <alignment horizontal="center" vertical="center" wrapText="1"/>
    </xf>
    <xf numFmtId="0" fontId="14" fillId="0" borderId="76" xfId="1" applyFont="1" applyBorder="1" applyAlignment="1">
      <alignment horizontal="center" vertical="center" wrapText="1"/>
    </xf>
    <xf numFmtId="0" fontId="14" fillId="0" borderId="77" xfId="1" applyFont="1" applyBorder="1" applyAlignment="1">
      <alignment horizontal="center" vertical="center" wrapText="1"/>
    </xf>
    <xf numFmtId="0" fontId="14" fillId="0" borderId="78" xfId="1" applyFont="1" applyBorder="1" applyAlignment="1">
      <alignment horizontal="center" vertical="center" wrapText="1"/>
    </xf>
    <xf numFmtId="0" fontId="14" fillId="0" borderId="73" xfId="1" applyFont="1" applyBorder="1" applyAlignment="1">
      <alignment horizontal="center" vertical="center" shrinkToFit="1"/>
    </xf>
    <xf numFmtId="0" fontId="14" fillId="0" borderId="74" xfId="1" applyFont="1" applyBorder="1" applyAlignment="1">
      <alignment horizontal="center" vertical="center" shrinkToFit="1"/>
    </xf>
    <xf numFmtId="0" fontId="48" fillId="0" borderId="76" xfId="1" applyFont="1" applyBorder="1" applyAlignment="1">
      <alignment horizontal="center" vertical="center" wrapText="1" shrinkToFit="1"/>
    </xf>
    <xf numFmtId="0" fontId="48" fillId="0" borderId="79" xfId="1" applyFont="1" applyBorder="1" applyAlignment="1">
      <alignment horizontal="center" vertical="center" wrapText="1" shrinkToFit="1"/>
    </xf>
    <xf numFmtId="0" fontId="17" fillId="0" borderId="69" xfId="1" applyFont="1" applyBorder="1" applyAlignment="1">
      <alignment horizontal="left" vertical="top" wrapText="1" shrinkToFit="1"/>
    </xf>
    <xf numFmtId="0" fontId="17" fillId="0" borderId="29" xfId="1" applyFont="1" applyBorder="1" applyAlignment="1">
      <alignment horizontal="left" vertical="top" shrinkToFit="1"/>
    </xf>
    <xf numFmtId="0" fontId="17" fillId="0" borderId="35" xfId="1" applyFont="1" applyBorder="1" applyAlignment="1">
      <alignment horizontal="left" vertical="top" shrinkToFit="1"/>
    </xf>
    <xf numFmtId="0" fontId="9" fillId="0" borderId="80" xfId="1" applyBorder="1" applyAlignment="1">
      <alignment horizontal="left" vertical="center" shrinkToFit="1"/>
    </xf>
    <xf numFmtId="0" fontId="9" fillId="0" borderId="81" xfId="1" applyBorder="1" applyAlignment="1">
      <alignment horizontal="left" vertical="center" shrinkToFit="1"/>
    </xf>
    <xf numFmtId="0" fontId="9" fillId="0" borderId="82" xfId="1" applyBorder="1" applyAlignment="1">
      <alignment horizontal="left" vertical="center" shrinkToFit="1"/>
    </xf>
    <xf numFmtId="0" fontId="9" fillId="0" borderId="83" xfId="1" applyBorder="1" applyAlignment="1">
      <alignment horizontal="left" vertical="center" shrinkToFit="1"/>
    </xf>
    <xf numFmtId="0" fontId="9" fillId="0" borderId="84" xfId="1" applyBorder="1" applyAlignment="1">
      <alignment horizontal="left" vertical="center" shrinkToFit="1"/>
    </xf>
    <xf numFmtId="0" fontId="9" fillId="0" borderId="85" xfId="1" applyBorder="1" applyAlignment="1">
      <alignment horizontal="left" vertical="center" shrinkToFit="1"/>
    </xf>
    <xf numFmtId="0" fontId="9" fillId="0" borderId="57" xfId="1" applyBorder="1" applyAlignment="1">
      <alignment horizontal="left" vertical="center" shrinkToFit="1"/>
    </xf>
    <xf numFmtId="0" fontId="9" fillId="0" borderId="58" xfId="1" applyBorder="1" applyAlignment="1">
      <alignment horizontal="left" vertical="center" shrinkToFit="1"/>
    </xf>
    <xf numFmtId="0" fontId="9" fillId="0" borderId="59" xfId="1" applyBorder="1" applyAlignment="1">
      <alignment horizontal="left" vertical="center" shrinkToFit="1"/>
    </xf>
    <xf numFmtId="0" fontId="9" fillId="4" borderId="36" xfId="1" applyFill="1" applyBorder="1" applyAlignment="1">
      <alignment horizontal="right" vertical="center" shrinkToFit="1"/>
    </xf>
    <xf numFmtId="0" fontId="9" fillId="4" borderId="37" xfId="1" applyFill="1" applyBorder="1" applyAlignment="1">
      <alignment horizontal="right" vertical="center" shrinkToFit="1"/>
    </xf>
    <xf numFmtId="0" fontId="9" fillId="4" borderId="38" xfId="1" applyFill="1" applyBorder="1" applyAlignment="1">
      <alignment horizontal="right" vertical="center" shrinkToFit="1"/>
    </xf>
    <xf numFmtId="0" fontId="9" fillId="0" borderId="88" xfId="1" applyBorder="1" applyAlignment="1">
      <alignment horizontal="left" vertical="center" shrinkToFit="1"/>
    </xf>
    <xf numFmtId="0" fontId="9" fillId="0" borderId="89" xfId="1" applyBorder="1" applyAlignment="1">
      <alignment horizontal="left" vertical="center" shrinkToFit="1"/>
    </xf>
    <xf numFmtId="0" fontId="9" fillId="0" borderId="90" xfId="1" applyBorder="1" applyAlignment="1">
      <alignment horizontal="left" vertical="center" shrinkToFit="1"/>
    </xf>
    <xf numFmtId="0" fontId="14" fillId="0" borderId="70" xfId="1" applyFont="1" applyBorder="1" applyAlignment="1">
      <alignment horizontal="center" vertical="center"/>
    </xf>
    <xf numFmtId="0" fontId="14" fillId="0" borderId="71" xfId="1" applyFont="1" applyBorder="1" applyAlignment="1">
      <alignment horizontal="center" vertical="center"/>
    </xf>
    <xf numFmtId="0" fontId="14" fillId="0" borderId="76" xfId="1" applyFont="1" applyBorder="1" applyAlignment="1">
      <alignment horizontal="center" vertical="center"/>
    </xf>
    <xf numFmtId="0" fontId="14" fillId="0" borderId="78" xfId="1" applyFont="1" applyBorder="1" applyAlignment="1">
      <alignment horizontal="center" vertical="center"/>
    </xf>
    <xf numFmtId="0" fontId="9" fillId="5" borderId="91" xfId="1" applyFill="1" applyBorder="1" applyAlignment="1">
      <alignment horizontal="center" vertical="center"/>
    </xf>
    <xf numFmtId="0" fontId="9" fillId="5" borderId="92" xfId="1" applyFill="1" applyBorder="1" applyAlignment="1">
      <alignment horizontal="center" vertical="center"/>
    </xf>
    <xf numFmtId="0" fontId="9" fillId="5" borderId="95" xfId="1" applyFill="1" applyBorder="1" applyAlignment="1">
      <alignment horizontal="center" vertical="center"/>
    </xf>
    <xf numFmtId="0" fontId="9" fillId="5" borderId="96" xfId="1" applyFill="1" applyBorder="1" applyAlignment="1">
      <alignment horizontal="center" vertical="center"/>
    </xf>
    <xf numFmtId="0" fontId="9" fillId="5" borderId="97" xfId="1" applyFill="1" applyBorder="1" applyAlignment="1">
      <alignment horizontal="center" vertical="center"/>
    </xf>
    <xf numFmtId="0" fontId="9" fillId="5" borderId="98" xfId="1" applyFill="1" applyBorder="1" applyAlignment="1">
      <alignment horizontal="center" vertical="center"/>
    </xf>
    <xf numFmtId="0" fontId="9" fillId="4" borderId="18" xfId="1" applyFill="1" applyBorder="1" applyAlignment="1">
      <alignment horizontal="right" vertical="center" shrinkToFit="1"/>
    </xf>
    <xf numFmtId="0" fontId="9" fillId="4" borderId="22" xfId="1" applyFill="1" applyBorder="1" applyAlignment="1">
      <alignment horizontal="right" vertical="center" shrinkToFit="1"/>
    </xf>
    <xf numFmtId="0" fontId="9" fillId="4" borderId="19" xfId="1" applyFill="1" applyBorder="1" applyAlignment="1">
      <alignment horizontal="right" vertical="center" shrinkToFit="1"/>
    </xf>
    <xf numFmtId="0" fontId="17" fillId="0" borderId="69" xfId="1" applyFont="1" applyBorder="1" applyAlignment="1">
      <alignment horizontal="left" vertical="top" shrinkToFit="1"/>
    </xf>
    <xf numFmtId="0" fontId="9" fillId="0" borderId="88" xfId="1" applyBorder="1" applyAlignment="1">
      <alignment horizontal="center" vertical="center" shrinkToFit="1"/>
    </xf>
    <xf numFmtId="0" fontId="9" fillId="0" borderId="89" xfId="1" applyBorder="1" applyAlignment="1">
      <alignment horizontal="center" vertical="center" shrinkToFit="1"/>
    </xf>
    <xf numFmtId="0" fontId="9" fillId="0" borderId="90" xfId="1" applyBorder="1" applyAlignment="1">
      <alignment horizontal="center" vertical="center" shrinkToFit="1"/>
    </xf>
    <xf numFmtId="0" fontId="9" fillId="0" borderId="57" xfId="1" applyBorder="1" applyAlignment="1">
      <alignment horizontal="center" vertical="center" shrinkToFit="1"/>
    </xf>
    <xf numFmtId="0" fontId="9" fillId="0" borderId="58" xfId="1" applyBorder="1" applyAlignment="1">
      <alignment horizontal="center" vertical="center" shrinkToFit="1"/>
    </xf>
    <xf numFmtId="0" fontId="9" fillId="0" borderId="59" xfId="1" applyBorder="1" applyAlignment="1">
      <alignment horizontal="center" vertical="center" shrinkToFit="1"/>
    </xf>
    <xf numFmtId="0" fontId="9" fillId="0" borderId="103" xfId="1" applyBorder="1">
      <alignment vertical="center"/>
    </xf>
    <xf numFmtId="0" fontId="9" fillId="0" borderId="73" xfId="1" applyBorder="1">
      <alignment vertical="center"/>
    </xf>
    <xf numFmtId="0" fontId="9" fillId="0" borderId="104" xfId="1" applyBorder="1">
      <alignment vertical="center"/>
    </xf>
    <xf numFmtId="0" fontId="9" fillId="0" borderId="63" xfId="1" applyBorder="1">
      <alignment vertical="center"/>
    </xf>
    <xf numFmtId="0" fontId="9" fillId="0" borderId="64" xfId="1" applyBorder="1">
      <alignment vertical="center"/>
    </xf>
    <xf numFmtId="0" fontId="9" fillId="0" borderId="65" xfId="1" applyBorder="1">
      <alignment vertical="center"/>
    </xf>
    <xf numFmtId="0" fontId="16" fillId="0" borderId="66" xfId="1" applyFont="1" applyBorder="1" applyAlignment="1">
      <alignment horizontal="center" vertical="center"/>
    </xf>
    <xf numFmtId="0" fontId="16" fillId="0" borderId="43" xfId="1" applyFont="1" applyBorder="1" applyAlignment="1">
      <alignment horizontal="center" vertical="center"/>
    </xf>
    <xf numFmtId="0" fontId="16" fillId="0" borderId="41" xfId="1" applyFont="1" applyBorder="1" applyAlignment="1">
      <alignment horizontal="center" vertical="center"/>
    </xf>
    <xf numFmtId="0" fontId="12" fillId="0" borderId="105" xfId="1" applyFont="1" applyBorder="1" applyAlignment="1">
      <alignment horizontal="center" vertical="center"/>
    </xf>
    <xf numFmtId="0" fontId="12" fillId="0" borderId="45" xfId="1" applyFont="1" applyBorder="1" applyAlignment="1">
      <alignment horizontal="center" vertical="center"/>
    </xf>
    <xf numFmtId="0" fontId="12" fillId="0" borderId="46" xfId="1" applyFont="1" applyBorder="1" applyAlignment="1">
      <alignment horizontal="center" vertical="center"/>
    </xf>
    <xf numFmtId="0" fontId="12" fillId="0" borderId="27" xfId="1" applyFont="1" applyBorder="1" applyAlignment="1">
      <alignment horizontal="center" vertical="center"/>
    </xf>
    <xf numFmtId="0" fontId="12" fillId="0" borderId="28" xfId="1" applyFont="1" applyBorder="1" applyAlignment="1">
      <alignment horizontal="center" vertical="center"/>
    </xf>
    <xf numFmtId="0" fontId="17" fillId="0" borderId="102" xfId="1" applyFont="1" applyBorder="1" applyAlignment="1">
      <alignment horizontal="left" vertical="top" shrinkToFit="1"/>
    </xf>
    <xf numFmtId="0" fontId="17" fillId="0" borderId="102" xfId="1" applyFont="1" applyBorder="1" applyAlignment="1">
      <alignment horizontal="left" vertical="top" wrapText="1" shrinkToFit="1"/>
    </xf>
    <xf numFmtId="0" fontId="9" fillId="0" borderId="109" xfId="1" applyBorder="1" applyAlignment="1">
      <alignment horizontal="center" vertical="center"/>
    </xf>
    <xf numFmtId="0" fontId="9" fillId="0" borderId="22" xfId="1" applyBorder="1" applyAlignment="1">
      <alignment horizontal="center" vertical="center"/>
    </xf>
    <xf numFmtId="0" fontId="9" fillId="0" borderId="19" xfId="1" applyBorder="1" applyAlignment="1">
      <alignment horizontal="center" vertical="center"/>
    </xf>
    <xf numFmtId="181" fontId="12" fillId="0" borderId="11" xfId="1" applyNumberFormat="1" applyFont="1" applyBorder="1" applyAlignment="1">
      <alignment horizontal="right" vertical="center"/>
    </xf>
    <xf numFmtId="181" fontId="12" fillId="0" borderId="12" xfId="1" applyNumberFormat="1" applyFont="1" applyBorder="1" applyAlignment="1">
      <alignment horizontal="right" vertical="center"/>
    </xf>
    <xf numFmtId="0" fontId="9" fillId="0" borderId="67" xfId="1" applyBorder="1" applyAlignment="1">
      <alignment horizontal="center" vertical="center"/>
    </xf>
    <xf numFmtId="0" fontId="9" fillId="0" borderId="110" xfId="1" applyBorder="1" applyAlignment="1">
      <alignment horizontal="center" vertical="center"/>
    </xf>
    <xf numFmtId="0" fontId="9" fillId="0" borderId="68" xfId="1" applyBorder="1" applyAlignment="1">
      <alignment horizontal="center" vertical="center"/>
    </xf>
    <xf numFmtId="181" fontId="12" fillId="0" borderId="35" xfId="1" applyNumberFormat="1" applyFont="1" applyBorder="1">
      <alignment vertical="center"/>
    </xf>
    <xf numFmtId="0" fontId="12" fillId="0" borderId="42" xfId="1" applyFont="1" applyBorder="1">
      <alignment vertical="center"/>
    </xf>
    <xf numFmtId="0" fontId="22" fillId="0" borderId="0" xfId="1" applyFont="1" applyAlignment="1">
      <alignment horizontal="center" wrapText="1"/>
    </xf>
    <xf numFmtId="0" fontId="9" fillId="0" borderId="88" xfId="1" applyBorder="1" applyAlignment="1">
      <alignment horizontal="left" vertical="center"/>
    </xf>
    <xf numFmtId="0" fontId="9" fillId="0" borderId="89" xfId="1" applyBorder="1" applyAlignment="1">
      <alignment horizontal="left" vertical="center"/>
    </xf>
    <xf numFmtId="0" fontId="9" fillId="0" borderId="90" xfId="1" applyBorder="1" applyAlignment="1">
      <alignment horizontal="left" vertical="center"/>
    </xf>
    <xf numFmtId="0" fontId="9" fillId="0" borderId="57" xfId="1" applyBorder="1" applyAlignment="1">
      <alignment horizontal="left" vertical="center"/>
    </xf>
    <xf numFmtId="0" fontId="9" fillId="0" borderId="58" xfId="1" applyBorder="1" applyAlignment="1">
      <alignment horizontal="left" vertical="center"/>
    </xf>
    <xf numFmtId="0" fontId="9" fillId="0" borderId="59" xfId="1" applyBorder="1" applyAlignment="1">
      <alignment horizontal="left" vertical="center"/>
    </xf>
    <xf numFmtId="0" fontId="9" fillId="0" borderId="106" xfId="1" applyBorder="1" applyAlignment="1">
      <alignment horizontal="center" vertical="center"/>
    </xf>
    <xf numFmtId="0" fontId="9" fillId="0" borderId="107" xfId="1" applyBorder="1" applyAlignment="1">
      <alignment horizontal="center" vertical="center"/>
    </xf>
    <xf numFmtId="0" fontId="9" fillId="0" borderId="108" xfId="1" applyBorder="1" applyAlignment="1">
      <alignment horizontal="center" vertical="center"/>
    </xf>
    <xf numFmtId="181" fontId="12" fillId="0" borderId="14" xfId="1" applyNumberFormat="1" applyFont="1" applyBorder="1" applyAlignment="1">
      <alignment horizontal="right" vertical="center"/>
    </xf>
    <xf numFmtId="181" fontId="12" fillId="0" borderId="32" xfId="1" applyNumberFormat="1" applyFont="1" applyBorder="1" applyAlignment="1">
      <alignment horizontal="right" vertical="center"/>
    </xf>
    <xf numFmtId="0" fontId="22" fillId="0" borderId="0" xfId="1" applyFont="1" applyAlignment="1">
      <alignment horizontal="center"/>
    </xf>
    <xf numFmtId="0" fontId="28" fillId="0" borderId="0" xfId="1" applyFont="1" applyAlignment="1">
      <alignment horizontal="center" vertical="center"/>
    </xf>
    <xf numFmtId="0" fontId="12" fillId="0" borderId="0" xfId="1" applyFont="1" applyAlignment="1">
      <alignment horizontal="center" vertical="center" shrinkToFit="1"/>
    </xf>
    <xf numFmtId="0" fontId="12" fillId="0" borderId="127" xfId="1" applyFont="1" applyBorder="1" applyAlignment="1">
      <alignment horizontal="center" vertical="center"/>
    </xf>
    <xf numFmtId="0" fontId="12" fillId="0" borderId="110" xfId="1" applyFont="1" applyBorder="1" applyAlignment="1">
      <alignment horizontal="center" vertical="center"/>
    </xf>
    <xf numFmtId="0" fontId="12" fillId="0" borderId="126" xfId="1" applyFont="1" applyBorder="1" applyAlignment="1">
      <alignment horizontal="center" vertical="center"/>
    </xf>
    <xf numFmtId="0" fontId="14" fillId="0" borderId="0" xfId="1" applyFont="1" applyAlignment="1">
      <alignment horizontal="left" vertical="center"/>
    </xf>
    <xf numFmtId="185" fontId="14" fillId="0" borderId="43" xfId="1" applyNumberFormat="1" applyFont="1" applyBorder="1" applyAlignment="1">
      <alignment horizontal="right" vertical="center"/>
    </xf>
    <xf numFmtId="179" fontId="14" fillId="0" borderId="43" xfId="1" applyNumberFormat="1" applyFont="1" applyBorder="1" applyAlignment="1">
      <alignment horizontal="right" vertical="center"/>
    </xf>
    <xf numFmtId="0" fontId="12" fillId="0" borderId="2" xfId="1" applyFont="1" applyBorder="1" applyAlignment="1">
      <alignment horizontal="left" vertical="center" shrinkToFit="1"/>
    </xf>
    <xf numFmtId="0" fontId="12" fillId="0" borderId="43" xfId="1" applyFont="1" applyBorder="1" applyAlignment="1">
      <alignment horizontal="left" vertical="center" shrinkToFit="1"/>
    </xf>
    <xf numFmtId="0" fontId="14" fillId="0" borderId="43" xfId="1" applyFont="1" applyBorder="1" applyAlignment="1">
      <alignment horizontal="right" vertical="center" indent="1"/>
    </xf>
  </cellXfs>
  <cellStyles count="7">
    <cellStyle name="桁区切り 2" xfId="2" xr:uid="{47218045-DD58-4B3C-ABC8-01FD79764C60}"/>
    <cellStyle name="桁区切り 3" xfId="5" xr:uid="{4C120299-1FAC-46C6-BD01-A751ADA87B87}"/>
    <cellStyle name="標準" xfId="0" builtinId="0"/>
    <cellStyle name="標準 2" xfId="1" xr:uid="{2F4526D1-22BA-4BAE-AB30-1B8F3525F3ED}"/>
    <cellStyle name="標準 3" xfId="3" xr:uid="{F451172A-8CD2-4898-A199-FDBC6F519312}"/>
    <cellStyle name="標準 3 2" xfId="6" xr:uid="{CAD1AB4D-9F56-4F2E-91DA-2A09415159D1}"/>
    <cellStyle name="標準 4" xfId="4" xr:uid="{236148ED-FB10-4C19-BBDC-4324C1474448}"/>
  </cellStyles>
  <dxfs count="34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165100</xdr:colOff>
      <xdr:row>0</xdr:row>
      <xdr:rowOff>311150</xdr:rowOff>
    </xdr:from>
    <xdr:to>
      <xdr:col>8</xdr:col>
      <xdr:colOff>539750</xdr:colOff>
      <xdr:row>7</xdr:row>
      <xdr:rowOff>203200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8089900" y="311150"/>
          <a:ext cx="2889250" cy="19304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チェック項目は、クリックすると☑が入ります。</a:t>
          </a:r>
          <a:endParaRPr kumimoji="1" lang="en-US" altLang="ja-JP" sz="1600" b="1">
            <a:solidFill>
              <a:srgbClr val="FF0000"/>
            </a:solidFill>
          </a:endParaRPr>
        </a:p>
        <a:p>
          <a:pPr algn="l"/>
          <a:r>
            <a:rPr kumimoji="1" lang="ja-JP" altLang="en-US" sz="1600" b="1">
              <a:solidFill>
                <a:srgbClr val="FF0000"/>
              </a:solidFill>
            </a:rPr>
            <a:t>すべてチェックしていただいてから、提出をお願いいたします。</a:t>
          </a:r>
          <a:endParaRPr kumimoji="1" lang="en-US" altLang="ja-JP" sz="1600" b="1">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213360</xdr:colOff>
          <xdr:row>2</xdr:row>
          <xdr:rowOff>60960</xdr:rowOff>
        </xdr:from>
        <xdr:to>
          <xdr:col>2</xdr:col>
          <xdr:colOff>441960</xdr:colOff>
          <xdr:row>2</xdr:row>
          <xdr:rowOff>266700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3</xdr:row>
          <xdr:rowOff>60960</xdr:rowOff>
        </xdr:from>
        <xdr:to>
          <xdr:col>2</xdr:col>
          <xdr:colOff>441960</xdr:colOff>
          <xdr:row>3</xdr:row>
          <xdr:rowOff>266700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5</xdr:row>
          <xdr:rowOff>60960</xdr:rowOff>
        </xdr:from>
        <xdr:to>
          <xdr:col>2</xdr:col>
          <xdr:colOff>441960</xdr:colOff>
          <xdr:row>5</xdr:row>
          <xdr:rowOff>266700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6</xdr:row>
          <xdr:rowOff>60960</xdr:rowOff>
        </xdr:from>
        <xdr:to>
          <xdr:col>2</xdr:col>
          <xdr:colOff>441960</xdr:colOff>
          <xdr:row>6</xdr:row>
          <xdr:rowOff>266700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7</xdr:row>
          <xdr:rowOff>60960</xdr:rowOff>
        </xdr:from>
        <xdr:to>
          <xdr:col>2</xdr:col>
          <xdr:colOff>441960</xdr:colOff>
          <xdr:row>7</xdr:row>
          <xdr:rowOff>266700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8</xdr:row>
          <xdr:rowOff>60960</xdr:rowOff>
        </xdr:from>
        <xdr:to>
          <xdr:col>2</xdr:col>
          <xdr:colOff>441960</xdr:colOff>
          <xdr:row>8</xdr:row>
          <xdr:rowOff>266700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9</xdr:row>
          <xdr:rowOff>68580</xdr:rowOff>
        </xdr:from>
        <xdr:to>
          <xdr:col>2</xdr:col>
          <xdr:colOff>441960</xdr:colOff>
          <xdr:row>9</xdr:row>
          <xdr:rowOff>274320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10</xdr:row>
          <xdr:rowOff>60960</xdr:rowOff>
        </xdr:from>
        <xdr:to>
          <xdr:col>2</xdr:col>
          <xdr:colOff>441960</xdr:colOff>
          <xdr:row>10</xdr:row>
          <xdr:rowOff>266700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11</xdr:row>
          <xdr:rowOff>68580</xdr:rowOff>
        </xdr:from>
        <xdr:to>
          <xdr:col>2</xdr:col>
          <xdr:colOff>441960</xdr:colOff>
          <xdr:row>11</xdr:row>
          <xdr:rowOff>274320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12</xdr:row>
          <xdr:rowOff>68580</xdr:rowOff>
        </xdr:from>
        <xdr:to>
          <xdr:col>2</xdr:col>
          <xdr:colOff>441960</xdr:colOff>
          <xdr:row>12</xdr:row>
          <xdr:rowOff>274320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13</xdr:row>
          <xdr:rowOff>60960</xdr:rowOff>
        </xdr:from>
        <xdr:to>
          <xdr:col>2</xdr:col>
          <xdr:colOff>441960</xdr:colOff>
          <xdr:row>13</xdr:row>
          <xdr:rowOff>266700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14</xdr:row>
          <xdr:rowOff>68580</xdr:rowOff>
        </xdr:from>
        <xdr:to>
          <xdr:col>2</xdr:col>
          <xdr:colOff>441960</xdr:colOff>
          <xdr:row>14</xdr:row>
          <xdr:rowOff>274320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15</xdr:row>
          <xdr:rowOff>60960</xdr:rowOff>
        </xdr:from>
        <xdr:to>
          <xdr:col>2</xdr:col>
          <xdr:colOff>441960</xdr:colOff>
          <xdr:row>15</xdr:row>
          <xdr:rowOff>266700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16</xdr:row>
          <xdr:rowOff>106680</xdr:rowOff>
        </xdr:from>
        <xdr:to>
          <xdr:col>2</xdr:col>
          <xdr:colOff>441960</xdr:colOff>
          <xdr:row>16</xdr:row>
          <xdr:rowOff>312420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17</xdr:row>
          <xdr:rowOff>236220</xdr:rowOff>
        </xdr:from>
        <xdr:to>
          <xdr:col>2</xdr:col>
          <xdr:colOff>441960</xdr:colOff>
          <xdr:row>17</xdr:row>
          <xdr:rowOff>449580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18</xdr:row>
          <xdr:rowOff>68580</xdr:rowOff>
        </xdr:from>
        <xdr:to>
          <xdr:col>2</xdr:col>
          <xdr:colOff>441960</xdr:colOff>
          <xdr:row>18</xdr:row>
          <xdr:rowOff>274320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19</xdr:row>
          <xdr:rowOff>60960</xdr:rowOff>
        </xdr:from>
        <xdr:to>
          <xdr:col>2</xdr:col>
          <xdr:colOff>441960</xdr:colOff>
          <xdr:row>19</xdr:row>
          <xdr:rowOff>266700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20</xdr:row>
          <xdr:rowOff>106680</xdr:rowOff>
        </xdr:from>
        <xdr:to>
          <xdr:col>2</xdr:col>
          <xdr:colOff>441960</xdr:colOff>
          <xdr:row>20</xdr:row>
          <xdr:rowOff>312420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21</xdr:row>
          <xdr:rowOff>114300</xdr:rowOff>
        </xdr:from>
        <xdr:to>
          <xdr:col>2</xdr:col>
          <xdr:colOff>441960</xdr:colOff>
          <xdr:row>21</xdr:row>
          <xdr:rowOff>327660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22</xdr:row>
          <xdr:rowOff>68580</xdr:rowOff>
        </xdr:from>
        <xdr:to>
          <xdr:col>2</xdr:col>
          <xdr:colOff>441960</xdr:colOff>
          <xdr:row>22</xdr:row>
          <xdr:rowOff>274320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23</xdr:row>
          <xdr:rowOff>60960</xdr:rowOff>
        </xdr:from>
        <xdr:to>
          <xdr:col>2</xdr:col>
          <xdr:colOff>441960</xdr:colOff>
          <xdr:row>23</xdr:row>
          <xdr:rowOff>266700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4</xdr:row>
          <xdr:rowOff>60960</xdr:rowOff>
        </xdr:from>
        <xdr:to>
          <xdr:col>2</xdr:col>
          <xdr:colOff>441960</xdr:colOff>
          <xdr:row>4</xdr:row>
          <xdr:rowOff>266700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647700</xdr:colOff>
      <xdr:row>0</xdr:row>
      <xdr:rowOff>57150</xdr:rowOff>
    </xdr:from>
    <xdr:to>
      <xdr:col>11</xdr:col>
      <xdr:colOff>273050</xdr:colOff>
      <xdr:row>1</xdr:row>
      <xdr:rowOff>158750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591300" y="57150"/>
          <a:ext cx="946150" cy="330200"/>
        </a:xfrm>
        <a:prstGeom prst="rect">
          <a:avLst/>
        </a:prstGeom>
        <a:solidFill>
          <a:schemeClr val="bg1">
            <a:lumMod val="95000"/>
          </a:schemeClr>
        </a:solidFill>
        <a:ln w="19050" cmpd="sng">
          <a:solidFill>
            <a:schemeClr val="tx1">
              <a:lumMod val="95000"/>
              <a:lumOff val="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1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記入例</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11</xdr:col>
      <xdr:colOff>266700</xdr:colOff>
      <xdr:row>21</xdr:row>
      <xdr:rowOff>190500</xdr:rowOff>
    </xdr:from>
    <xdr:to>
      <xdr:col>12</xdr:col>
      <xdr:colOff>47625</xdr:colOff>
      <xdr:row>23</xdr:row>
      <xdr:rowOff>57150</xdr:rowOff>
    </xdr:to>
    <xdr:sp macro="" textlink="">
      <xdr:nvSpPr>
        <xdr:cNvPr id="2" name="楕円 1">
          <a:extLst>
            <a:ext uri="{FF2B5EF4-FFF2-40B4-BE49-F238E27FC236}">
              <a16:creationId xmlns:a16="http://schemas.microsoft.com/office/drawing/2014/main" id="{5E2B0BB5-FF5C-0D8A-019E-346F728CD397}"/>
            </a:ext>
          </a:extLst>
        </xdr:cNvPr>
        <xdr:cNvSpPr/>
      </xdr:nvSpPr>
      <xdr:spPr>
        <a:xfrm>
          <a:off x="7810500" y="5191125"/>
          <a:ext cx="466725" cy="3429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162983</xdr:colOff>
      <xdr:row>40</xdr:row>
      <xdr:rowOff>93133</xdr:rowOff>
    </xdr:from>
    <xdr:to>
      <xdr:col>8</xdr:col>
      <xdr:colOff>203200</xdr:colOff>
      <xdr:row>43</xdr:row>
      <xdr:rowOff>25400</xdr:rowOff>
    </xdr:to>
    <xdr:sp macro="" textlink="">
      <xdr:nvSpPr>
        <xdr:cNvPr id="2050" name="Text Box 2">
          <a:extLst>
            <a:ext uri="{FF2B5EF4-FFF2-40B4-BE49-F238E27FC236}">
              <a16:creationId xmlns:a16="http://schemas.microsoft.com/office/drawing/2014/main" id="{00000000-0008-0000-0200-000002080000}"/>
            </a:ext>
          </a:extLst>
        </xdr:cNvPr>
        <xdr:cNvSpPr txBox="1">
          <a:spLocks noChangeArrowheads="1"/>
        </xdr:cNvSpPr>
      </xdr:nvSpPr>
      <xdr:spPr bwMode="auto">
        <a:xfrm>
          <a:off x="1483783" y="9249833"/>
          <a:ext cx="4002617" cy="618067"/>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defRPr sz="1000"/>
          </a:pPr>
          <a:r>
            <a:rPr lang="ja-JP" altLang="en-US" sz="900" b="1" i="0" u="none" strike="noStrike" baseline="0">
              <a:solidFill>
                <a:srgbClr val="000000"/>
              </a:solidFill>
              <a:latin typeface="ＭＳ ゴシック"/>
              <a:ea typeface="ＭＳ ゴシック"/>
            </a:rPr>
            <a:t>※ この書類は、</a:t>
          </a:r>
          <a:r>
            <a:rPr lang="ja-JP" altLang="en-US" sz="900" b="1" i="0" u="sng" strike="noStrike" baseline="0">
              <a:solidFill>
                <a:srgbClr val="000000"/>
              </a:solidFill>
              <a:latin typeface="ＭＳ ゴシック"/>
              <a:ea typeface="ＭＳ ゴシック"/>
            </a:rPr>
            <a:t>区のホームページにこのまま掲載されます。</a:t>
          </a:r>
          <a:endParaRPr lang="ja-JP" altLang="en-US" sz="1200" b="0" i="0" u="none" strike="noStrike" baseline="0">
            <a:solidFill>
              <a:srgbClr val="000000"/>
            </a:solidFill>
            <a:latin typeface="Century"/>
            <a:ea typeface="ＭＳ ゴシック"/>
          </a:endParaRPr>
        </a:p>
        <a:p>
          <a:pPr algn="l" rtl="0">
            <a:defRPr sz="1000"/>
          </a:pPr>
          <a:r>
            <a:rPr lang="ja-JP" altLang="en-US" sz="900" b="0" i="0" u="sng" strike="noStrike" baseline="0">
              <a:solidFill>
                <a:srgbClr val="000000"/>
              </a:solidFill>
              <a:latin typeface="ＭＳ ゴシック"/>
              <a:ea typeface="ＭＳ ゴシック"/>
            </a:rPr>
            <a:t>一般の方にも分かりやすい表現で作成してください。</a:t>
          </a:r>
          <a:endParaRPr lang="ja-JP" altLang="en-US" sz="1200" b="0" i="0" u="none" strike="noStrike" baseline="0">
            <a:solidFill>
              <a:srgbClr val="000000"/>
            </a:solidFill>
            <a:latin typeface="Century"/>
            <a:ea typeface="ＭＳ ゴシック"/>
          </a:endParaRPr>
        </a:p>
        <a:p>
          <a:pPr algn="l" rtl="0">
            <a:defRPr sz="1000"/>
          </a:pPr>
          <a:r>
            <a:rPr lang="ja-JP" altLang="en-US" sz="900" b="0" i="0" u="sng" strike="noStrike" baseline="0">
              <a:solidFill>
                <a:srgbClr val="000000"/>
              </a:solidFill>
              <a:latin typeface="ＭＳ ゴシック"/>
              <a:ea typeface="ＭＳ ゴシック"/>
            </a:rPr>
            <a:t>また、講師等の</a:t>
          </a:r>
          <a:r>
            <a:rPr lang="ja-JP" altLang="en-US" sz="900" b="1" i="0" u="sng" strike="noStrike" baseline="0">
              <a:solidFill>
                <a:srgbClr val="000000"/>
              </a:solidFill>
              <a:latin typeface="ＭＳ ゴシック"/>
              <a:ea typeface="ＭＳ ゴシック"/>
            </a:rPr>
            <a:t>氏名を掲載する場合は予め本人の承諾を得てください。</a:t>
          </a:r>
        </a:p>
      </xdr:txBody>
    </xdr:sp>
    <xdr:clientData/>
  </xdr:twoCellAnchor>
  <xdr:twoCellAnchor>
    <xdr:from>
      <xdr:col>11</xdr:col>
      <xdr:colOff>6350</xdr:colOff>
      <xdr:row>0</xdr:row>
      <xdr:rowOff>50800</xdr:rowOff>
    </xdr:from>
    <xdr:to>
      <xdr:col>12</xdr:col>
      <xdr:colOff>292100</xdr:colOff>
      <xdr:row>1</xdr:row>
      <xdr:rowOff>152400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270750" y="50800"/>
          <a:ext cx="946150" cy="330200"/>
        </a:xfrm>
        <a:prstGeom prst="rect">
          <a:avLst/>
        </a:prstGeom>
        <a:solidFill>
          <a:schemeClr val="bg1">
            <a:lumMod val="95000"/>
          </a:schemeClr>
        </a:solidFill>
        <a:ln w="19050" cmpd="sng">
          <a:solidFill>
            <a:schemeClr val="tx1">
              <a:lumMod val="95000"/>
              <a:lumOff val="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1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記入例</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0</xdr:colOff>
      <xdr:row>0</xdr:row>
      <xdr:rowOff>81644</xdr:rowOff>
    </xdr:from>
    <xdr:to>
      <xdr:col>19</xdr:col>
      <xdr:colOff>90714</xdr:colOff>
      <xdr:row>0</xdr:row>
      <xdr:rowOff>399144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14137821" y="81644"/>
          <a:ext cx="743857" cy="31750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600"/>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304800</xdr:colOff>
      <xdr:row>0</xdr:row>
      <xdr:rowOff>238125</xdr:rowOff>
    </xdr:from>
    <xdr:to>
      <xdr:col>10</xdr:col>
      <xdr:colOff>419100</xdr:colOff>
      <xdr:row>3</xdr:row>
      <xdr:rowOff>9525</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6851650" y="238125"/>
          <a:ext cx="1371600" cy="546100"/>
        </a:xfrm>
        <a:prstGeom prst="rect">
          <a:avLst/>
        </a:prstGeom>
        <a:solidFill>
          <a:schemeClr val="bg1">
            <a:lumMod val="95000"/>
          </a:schemeClr>
        </a:solidFill>
        <a:ln w="19050" cmpd="sng">
          <a:solidFill>
            <a:schemeClr val="tx1">
              <a:lumMod val="95000"/>
              <a:lumOff val="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altLang="en-US" sz="1050" b="1" kern="100">
              <a:solidFill>
                <a:schemeClr val="tx1"/>
              </a:solidFill>
              <a:effectLst/>
              <a:latin typeface="メイリオ" panose="020B0604030504040204" pitchFamily="50" charset="-128"/>
              <a:ea typeface="メイリオ" panose="020B0604030504040204" pitchFamily="50" charset="-128"/>
              <a:cs typeface="Times New Roman" panose="02020603050405020304" pitchFamily="18" charset="0"/>
            </a:rPr>
            <a:t>黄色・緑セル</a:t>
          </a:r>
          <a:endParaRPr lang="en-US" altLang="ja-JP" sz="1050" b="1" kern="100">
            <a:solidFill>
              <a:schemeClr val="tx1"/>
            </a:solidFill>
            <a:effectLst/>
            <a:latin typeface="メイリオ" panose="020B0604030504040204" pitchFamily="50" charset="-128"/>
            <a:ea typeface="メイリオ" panose="020B0604030504040204" pitchFamily="50" charset="-128"/>
            <a:cs typeface="Times New Roman" panose="02020603050405020304" pitchFamily="18" charset="0"/>
          </a:endParaRPr>
        </a:p>
        <a:p>
          <a:pPr algn="ctr">
            <a:spcAft>
              <a:spcPts val="0"/>
            </a:spcAft>
          </a:pPr>
          <a:r>
            <a:rPr lang="ja-JP" altLang="en-US" sz="1050" b="1" kern="100">
              <a:solidFill>
                <a:schemeClr val="tx1"/>
              </a:solidFill>
              <a:effectLst/>
              <a:latin typeface="メイリオ" panose="020B0604030504040204" pitchFamily="50" charset="-128"/>
              <a:ea typeface="メイリオ" panose="020B0604030504040204" pitchFamily="50" charset="-128"/>
              <a:cs typeface="Times New Roman" panose="02020603050405020304" pitchFamily="18" charset="0"/>
            </a:rPr>
            <a:t>→自動計算</a:t>
          </a:r>
          <a:endParaRPr lang="ja-JP" sz="1050" b="1" kern="100">
            <a:solidFill>
              <a:schemeClr val="tx1"/>
            </a:solidFill>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twoCellAnchor>
    <xdr:from>
      <xdr:col>15</xdr:col>
      <xdr:colOff>571501</xdr:colOff>
      <xdr:row>0</xdr:row>
      <xdr:rowOff>0</xdr:rowOff>
    </xdr:from>
    <xdr:to>
      <xdr:col>18</xdr:col>
      <xdr:colOff>460375</xdr:colOff>
      <xdr:row>2</xdr:row>
      <xdr:rowOff>9524</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6007101" y="158750"/>
          <a:ext cx="1635124" cy="549274"/>
        </a:xfrm>
        <a:prstGeom prst="rect">
          <a:avLst/>
        </a:prstGeom>
        <a:solidFill>
          <a:schemeClr val="bg1">
            <a:lumMod val="95000"/>
          </a:schemeClr>
        </a:solidFill>
        <a:ln w="19050" cmpd="sng">
          <a:solidFill>
            <a:schemeClr val="tx1">
              <a:lumMod val="95000"/>
              <a:lumOff val="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1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記入例</a:t>
          </a:r>
          <a:endParaRPr lang="en-US" altLang="ja-JP" sz="11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ctr">
            <a:spcAft>
              <a:spcPts val="0"/>
            </a:spcAft>
          </a:pPr>
          <a:r>
            <a:rPr lang="ja-JP" altLang="en-US" sz="11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（返還金が</a:t>
          </a:r>
          <a:r>
            <a:rPr lang="ja-JP" altLang="en-US" sz="1100" b="1" kern="100">
              <a:solidFill>
                <a:srgbClr val="FF0000"/>
              </a:solidFill>
              <a:effectLst/>
              <a:latin typeface="Meiryo UI" panose="020B0604030504040204" pitchFamily="50" charset="-128"/>
              <a:ea typeface="Meiryo UI" panose="020B0604030504040204" pitchFamily="50" charset="-128"/>
              <a:cs typeface="Times New Roman" panose="02020603050405020304" pitchFamily="18" charset="0"/>
            </a:rPr>
            <a:t>生じない</a:t>
          </a:r>
          <a:r>
            <a:rPr lang="ja-JP" altLang="en-US" sz="11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場合）</a:t>
          </a:r>
          <a:endParaRPr lang="ja-JP" sz="105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clientData/>
  </xdr:twoCellAnchor>
  <xdr:twoCellAnchor>
    <xdr:from>
      <xdr:col>11</xdr:col>
      <xdr:colOff>596900</xdr:colOff>
      <xdr:row>3</xdr:row>
      <xdr:rowOff>247650</xdr:rowOff>
    </xdr:from>
    <xdr:to>
      <xdr:col>13</xdr:col>
      <xdr:colOff>1113154</xdr:colOff>
      <xdr:row>5</xdr:row>
      <xdr:rowOff>101600</xdr:rowOff>
    </xdr:to>
    <xdr:sp macro="" textlink="">
      <xdr:nvSpPr>
        <xdr:cNvPr id="4" name="角丸四角形吹き出し 6">
          <a:extLst>
            <a:ext uri="{FF2B5EF4-FFF2-40B4-BE49-F238E27FC236}">
              <a16:creationId xmlns:a16="http://schemas.microsoft.com/office/drawing/2014/main" id="{00000000-0008-0000-0400-000004000000}"/>
            </a:ext>
          </a:extLst>
        </xdr:cNvPr>
        <xdr:cNvSpPr/>
      </xdr:nvSpPr>
      <xdr:spPr>
        <a:xfrm>
          <a:off x="9302750" y="1028700"/>
          <a:ext cx="2487929" cy="330200"/>
        </a:xfrm>
        <a:prstGeom prst="wedgeRoundRectCallout">
          <a:avLst>
            <a:gd name="adj1" fmla="val 64005"/>
            <a:gd name="adj2" fmla="val 178708"/>
            <a:gd name="adj3" fmla="val 16667"/>
          </a:avLst>
        </a:prstGeom>
        <a:solidFill>
          <a:srgbClr val="FFE5E5"/>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0" rIns="36000" bIns="0" numCol="1" spcCol="0" rtlCol="0" fromWordArt="0" anchor="ctr" anchorCtr="0" forceAA="0" compatLnSpc="1">
          <a:prstTxWarp prst="textNoShape">
            <a:avLst/>
          </a:prstTxWarp>
          <a:noAutofit/>
        </a:bodyPr>
        <a:lstStyle/>
        <a:p>
          <a:pPr algn="l">
            <a:spcAft>
              <a:spcPts val="0"/>
            </a:spcAft>
          </a:pP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「助成決定額」を記入してください</a:t>
          </a:r>
          <a:r>
            <a:rPr 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a:t>
          </a:r>
          <a:endParaRPr lang="ja-JP" sz="100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clientData/>
  </xdr:twoCellAnchor>
  <xdr:twoCellAnchor>
    <xdr:from>
      <xdr:col>11</xdr:col>
      <xdr:colOff>568325</xdr:colOff>
      <xdr:row>24</xdr:row>
      <xdr:rowOff>117475</xdr:rowOff>
    </xdr:from>
    <xdr:to>
      <xdr:col>15</xdr:col>
      <xdr:colOff>741045</xdr:colOff>
      <xdr:row>33</xdr:row>
      <xdr:rowOff>63500</xdr:rowOff>
    </xdr:to>
    <xdr:sp macro="" textlink="">
      <xdr:nvSpPr>
        <xdr:cNvPr id="5" name="角丸四角形吹き出し 7">
          <a:extLst>
            <a:ext uri="{FF2B5EF4-FFF2-40B4-BE49-F238E27FC236}">
              <a16:creationId xmlns:a16="http://schemas.microsoft.com/office/drawing/2014/main" id="{00000000-0008-0000-0400-000005000000}"/>
            </a:ext>
          </a:extLst>
        </xdr:cNvPr>
        <xdr:cNvSpPr/>
      </xdr:nvSpPr>
      <xdr:spPr>
        <a:xfrm>
          <a:off x="9248775" y="5260975"/>
          <a:ext cx="2687320" cy="1546225"/>
        </a:xfrm>
        <a:prstGeom prst="wedgeRoundRectCallout">
          <a:avLst>
            <a:gd name="adj1" fmla="val 58289"/>
            <a:gd name="adj2" fmla="val -42846"/>
            <a:gd name="adj3" fmla="val 16667"/>
          </a:avLst>
        </a:prstGeom>
        <a:solidFill>
          <a:srgbClr val="FFE5E5"/>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0" rIns="36000" bIns="0" numCol="1" spcCol="0" rtlCol="0" fromWordArt="0" anchor="ctr" anchorCtr="0" forceAA="0" compatLnSpc="1">
          <a:prstTxWarp prst="textNoShape">
            <a:avLst/>
          </a:prstTxWarp>
          <a:noAutofit/>
        </a:bodyPr>
        <a:lstStyle/>
        <a:p>
          <a:pPr algn="l">
            <a:lnSpc>
              <a:spcPts val="1400"/>
            </a:lnSpc>
            <a:spcAft>
              <a:spcPts val="0"/>
            </a:spcAft>
          </a:pPr>
          <a:r>
            <a:rPr lang="ja-JP" altLang="en-US" sz="1000" b="1" u="none"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支出内容及び充当金の配分は、原則、</a:t>
          </a:r>
          <a:r>
            <a:rPr lang="ja-JP" altLang="en-US" sz="1000" b="1" u="sng"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交付申請時の「助成金計算書」と合わせてください。</a:t>
          </a:r>
          <a:endParaRPr lang="en-US" altLang="ja-JP" sz="1000" b="1" u="sng"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lnSpc>
              <a:spcPts val="1400"/>
            </a:lnSpc>
            <a:spcAft>
              <a:spcPts val="0"/>
            </a:spcAft>
          </a:pPr>
          <a:r>
            <a:rPr lang="ja-JP" altLang="en-US" sz="1000" b="1" u="none"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（配分が変わるなど場合によっては、「変更申請」が必要です。）</a:t>
          </a:r>
          <a:endParaRPr lang="en-US" altLang="ja-JP" sz="1000" b="1" u="none"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lnSpc>
              <a:spcPts val="1400"/>
            </a:lnSpc>
            <a:spcAft>
              <a:spcPts val="0"/>
            </a:spcAft>
          </a:pPr>
          <a:r>
            <a:rPr lang="ja-JP" sz="10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どの</a:t>
          </a:r>
          <a:r>
            <a:rPr lang="ja-JP" altLang="en-US" sz="10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経費がどの</a:t>
          </a:r>
          <a:r>
            <a:rPr lang="ja-JP" sz="10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費目に該当するか</a:t>
          </a:r>
          <a:r>
            <a:rPr lang="ja-JP" altLang="en-US" sz="10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、また対象経費は手引き「助成対象経費</a:t>
          </a:r>
          <a:r>
            <a:rPr lang="en-US" altLang="ja-JP" sz="10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&lt;</a:t>
          </a:r>
          <a:r>
            <a:rPr lang="ja-JP" altLang="en-US" sz="10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例</a:t>
          </a:r>
          <a:r>
            <a:rPr lang="en-US" altLang="ja-JP" sz="10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&gt;</a:t>
          </a:r>
          <a:r>
            <a:rPr lang="ja-JP" altLang="en-US" sz="10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」を参照してください。</a:t>
          </a:r>
          <a:endParaRPr lang="ja-JP" sz="105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clientData/>
  </xdr:twoCellAnchor>
  <xdr:twoCellAnchor>
    <xdr:from>
      <xdr:col>16</xdr:col>
      <xdr:colOff>190501</xdr:colOff>
      <xdr:row>55</xdr:row>
      <xdr:rowOff>120650</xdr:rowOff>
    </xdr:from>
    <xdr:to>
      <xdr:col>18</xdr:col>
      <xdr:colOff>304799</xdr:colOff>
      <xdr:row>58</xdr:row>
      <xdr:rowOff>95249</xdr:rowOff>
    </xdr:to>
    <xdr:sp macro="" textlink="">
      <xdr:nvSpPr>
        <xdr:cNvPr id="6" name="角丸四角形吹き出し 9">
          <a:extLst>
            <a:ext uri="{FF2B5EF4-FFF2-40B4-BE49-F238E27FC236}">
              <a16:creationId xmlns:a16="http://schemas.microsoft.com/office/drawing/2014/main" id="{00000000-0008-0000-0400-000006000000}"/>
            </a:ext>
          </a:extLst>
        </xdr:cNvPr>
        <xdr:cNvSpPr/>
      </xdr:nvSpPr>
      <xdr:spPr>
        <a:xfrm>
          <a:off x="13411201" y="11179175"/>
          <a:ext cx="1114423" cy="631824"/>
        </a:xfrm>
        <a:prstGeom prst="wedgeRoundRectCallout">
          <a:avLst>
            <a:gd name="adj1" fmla="val -65762"/>
            <a:gd name="adj2" fmla="val 24679"/>
            <a:gd name="adj3" fmla="val 16667"/>
          </a:avLst>
        </a:prstGeom>
        <a:solidFill>
          <a:srgbClr val="FFE5E5"/>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0" rIns="36000" bIns="0" numCol="1" spcCol="0" rtlCol="0" fromWordArt="0" anchor="ctr" anchorCtr="0" forceAA="0" compatLnSpc="1">
          <a:prstTxWarp prst="textNoShape">
            <a:avLst/>
          </a:prstTxWarp>
          <a:noAutofit/>
        </a:bodyPr>
        <a:lstStyle/>
        <a:p>
          <a:pPr algn="l">
            <a:lnSpc>
              <a:spcPts val="1400"/>
            </a:lnSpc>
            <a:spcAft>
              <a:spcPts val="0"/>
            </a:spcAft>
          </a:pPr>
          <a:r>
            <a:rPr lang="ja-JP" altLang="en-US" sz="900" b="1" u="none"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「０」の場合、</a:t>
          </a:r>
          <a:endParaRPr lang="en-US" altLang="ja-JP" sz="900" b="1" u="none"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lnSpc>
              <a:spcPts val="1400"/>
            </a:lnSpc>
            <a:spcAft>
              <a:spcPts val="0"/>
            </a:spcAft>
          </a:pPr>
          <a:r>
            <a:rPr lang="ja-JP" altLang="en-US" sz="900" b="1" u="none"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返還金はありません。</a:t>
          </a:r>
          <a:endParaRPr lang="ja-JP" sz="1000" u="none"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clientData/>
  </xdr:twoCellAnchor>
  <xdr:twoCellAnchor>
    <xdr:from>
      <xdr:col>25</xdr:col>
      <xdr:colOff>628651</xdr:colOff>
      <xdr:row>0</xdr:row>
      <xdr:rowOff>85726</xdr:rowOff>
    </xdr:from>
    <xdr:to>
      <xdr:col>28</xdr:col>
      <xdr:colOff>457200</xdr:colOff>
      <xdr:row>2</xdr:row>
      <xdr:rowOff>76201</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6064251" y="263526"/>
          <a:ext cx="1574799" cy="511175"/>
        </a:xfrm>
        <a:prstGeom prst="rect">
          <a:avLst/>
        </a:prstGeom>
        <a:solidFill>
          <a:schemeClr val="bg1">
            <a:lumMod val="95000"/>
          </a:schemeClr>
        </a:solidFill>
        <a:ln w="19050" cmpd="sng">
          <a:solidFill>
            <a:schemeClr val="tx1">
              <a:lumMod val="95000"/>
              <a:lumOff val="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1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記入例</a:t>
          </a:r>
          <a:endParaRPr lang="en-US" altLang="ja-JP" sz="11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ctr">
            <a:spcAft>
              <a:spcPts val="0"/>
            </a:spcAft>
          </a:pPr>
          <a:r>
            <a:rPr lang="ja-JP" altLang="en-US" sz="11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（返還金が</a:t>
          </a:r>
          <a:r>
            <a:rPr lang="ja-JP" altLang="en-US" sz="1100" b="1" u="sng" kern="100">
              <a:solidFill>
                <a:srgbClr val="FF0000"/>
              </a:solidFill>
              <a:effectLst/>
              <a:latin typeface="Meiryo UI" panose="020B0604030504040204" pitchFamily="50" charset="-128"/>
              <a:ea typeface="Meiryo UI" panose="020B0604030504040204" pitchFamily="50" charset="-128"/>
              <a:cs typeface="Times New Roman" panose="02020603050405020304" pitchFamily="18" charset="0"/>
            </a:rPr>
            <a:t>生じる</a:t>
          </a:r>
          <a:r>
            <a:rPr lang="ja-JP" altLang="en-US" sz="11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場合</a:t>
          </a:r>
          <a:r>
            <a:rPr lang="ja-JP" altLang="en-US" sz="1100" b="1" kern="100">
              <a:solidFill>
                <a:srgbClr val="000000"/>
              </a:solidFill>
              <a:effectLst/>
              <a:ea typeface="メイリオ" panose="020B0604030504040204" pitchFamily="50" charset="-128"/>
              <a:cs typeface="Times New Roman" panose="02020603050405020304" pitchFamily="18" charset="0"/>
            </a:rPr>
            <a:t>）</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20</xdr:col>
      <xdr:colOff>749300</xdr:colOff>
      <xdr:row>6</xdr:row>
      <xdr:rowOff>200025</xdr:rowOff>
    </xdr:from>
    <xdr:to>
      <xdr:col>24</xdr:col>
      <xdr:colOff>1905</xdr:colOff>
      <xdr:row>8</xdr:row>
      <xdr:rowOff>9525</xdr:rowOff>
    </xdr:to>
    <xdr:sp macro="" textlink="">
      <xdr:nvSpPr>
        <xdr:cNvPr id="9" name="角丸四角形吹き出し 3">
          <a:extLst>
            <a:ext uri="{FF2B5EF4-FFF2-40B4-BE49-F238E27FC236}">
              <a16:creationId xmlns:a16="http://schemas.microsoft.com/office/drawing/2014/main" id="{00000000-0008-0000-0400-000009000000}"/>
            </a:ext>
          </a:extLst>
        </xdr:cNvPr>
        <xdr:cNvSpPr/>
      </xdr:nvSpPr>
      <xdr:spPr>
        <a:xfrm>
          <a:off x="15494000" y="1768475"/>
          <a:ext cx="2033905" cy="323850"/>
        </a:xfrm>
        <a:prstGeom prst="wedgeRoundRectCallout">
          <a:avLst>
            <a:gd name="adj1" fmla="val 55464"/>
            <a:gd name="adj2" fmla="val -44821"/>
            <a:gd name="adj3" fmla="val 16667"/>
          </a:avLst>
        </a:prstGeom>
        <a:solidFill>
          <a:srgbClr val="FFE5E5"/>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0" rIns="36000" bIns="0" numCol="1" spcCol="0" rtlCol="0" fromWordArt="0" anchor="ctr" anchorCtr="0" forceAA="0" compatLnSpc="1">
          <a:prstTxWarp prst="textNoShape">
            <a:avLst/>
          </a:prstTxWarp>
          <a:noAutofit/>
        </a:bodyPr>
        <a:lstStyle/>
        <a:p>
          <a:pPr algn="l">
            <a:spcAft>
              <a:spcPts val="0"/>
            </a:spcAft>
          </a:pPr>
          <a:r>
            <a:rPr lang="ja-JP" altLang="en-US" sz="900" b="1" kern="100">
              <a:solidFill>
                <a:srgbClr val="000000"/>
              </a:solidFill>
              <a:effectLst/>
              <a:ea typeface="メイリオ" panose="020B0604030504040204" pitchFamily="50" charset="-128"/>
              <a:cs typeface="Times New Roman" panose="02020603050405020304" pitchFamily="18" charset="0"/>
            </a:rPr>
            <a:t> 「助成決定額」を記入してください</a:t>
          </a:r>
          <a:r>
            <a:rPr lang="ja-JP" sz="900" b="1" kern="100">
              <a:solidFill>
                <a:srgbClr val="000000"/>
              </a:solidFill>
              <a:effectLst/>
              <a:ea typeface="メイリオ" panose="020B0604030504040204" pitchFamily="50" charset="-128"/>
              <a:cs typeface="Times New Roman" panose="02020603050405020304" pitchFamily="18" charset="0"/>
            </a:rPr>
            <a:t>。</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26</xdr:col>
      <xdr:colOff>139700</xdr:colOff>
      <xdr:row>56</xdr:row>
      <xdr:rowOff>34925</xdr:rowOff>
    </xdr:from>
    <xdr:to>
      <xdr:col>28</xdr:col>
      <xdr:colOff>25400</xdr:colOff>
      <xdr:row>58</xdr:row>
      <xdr:rowOff>9525</xdr:rowOff>
    </xdr:to>
    <xdr:sp macro="" textlink="">
      <xdr:nvSpPr>
        <xdr:cNvPr id="10" name="角丸四角形吹き出し 5">
          <a:extLst>
            <a:ext uri="{FF2B5EF4-FFF2-40B4-BE49-F238E27FC236}">
              <a16:creationId xmlns:a16="http://schemas.microsoft.com/office/drawing/2014/main" id="{00000000-0008-0000-0400-00000A000000}"/>
            </a:ext>
          </a:extLst>
        </xdr:cNvPr>
        <xdr:cNvSpPr/>
      </xdr:nvSpPr>
      <xdr:spPr>
        <a:xfrm>
          <a:off x="21028025" y="11312525"/>
          <a:ext cx="885825" cy="412750"/>
        </a:xfrm>
        <a:prstGeom prst="wedgeRoundRectCallout">
          <a:avLst>
            <a:gd name="adj1" fmla="val -67044"/>
            <a:gd name="adj2" fmla="val 27916"/>
            <a:gd name="adj3" fmla="val 16667"/>
          </a:avLst>
        </a:prstGeom>
        <a:solidFill>
          <a:srgbClr val="FFE5E5"/>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0" rIns="36000" bIns="0" numCol="1" spcCol="0" rtlCol="0" fromWordArt="0" anchor="ctr" anchorCtr="0" forceAA="0" compatLnSpc="1">
          <a:prstTxWarp prst="textNoShape">
            <a:avLst/>
          </a:prstTxWarp>
          <a:noAutofit/>
        </a:bodyPr>
        <a:lstStyle/>
        <a:p>
          <a:pPr algn="l">
            <a:lnSpc>
              <a:spcPts val="1400"/>
            </a:lnSpc>
            <a:spcAft>
              <a:spcPts val="0"/>
            </a:spcAft>
          </a:pPr>
          <a:r>
            <a:rPr lang="ja-JP" altLang="en-US" sz="1000" b="1" u="none" kern="100">
              <a:solidFill>
                <a:srgbClr val="000000"/>
              </a:solidFill>
              <a:effectLst/>
              <a:ea typeface="メイリオ" panose="020B0604030504040204" pitchFamily="50" charset="-128"/>
              <a:cs typeface="Times New Roman" panose="02020603050405020304" pitchFamily="18" charset="0"/>
            </a:rPr>
            <a:t>　返還金額　</a:t>
          </a:r>
          <a:endParaRPr lang="ja-JP" sz="1050" u="none" kern="100">
            <a:effectLst/>
            <a:ea typeface="ＭＳ 明朝" panose="02020609040205080304" pitchFamily="17" charset="-128"/>
            <a:cs typeface="Times New Roman" panose="02020603050405020304" pitchFamily="18" charset="0"/>
          </a:endParaRPr>
        </a:p>
      </xdr:txBody>
    </xdr:sp>
    <xdr:clientData/>
  </xdr:twoCellAnchor>
  <xdr:twoCellAnchor>
    <xdr:from>
      <xdr:col>19</xdr:col>
      <xdr:colOff>419101</xdr:colOff>
      <xdr:row>11</xdr:row>
      <xdr:rowOff>171450</xdr:rowOff>
    </xdr:from>
    <xdr:to>
      <xdr:col>23</xdr:col>
      <xdr:colOff>627381</xdr:colOff>
      <xdr:row>14</xdr:row>
      <xdr:rowOff>114300</xdr:rowOff>
    </xdr:to>
    <xdr:sp macro="" textlink="">
      <xdr:nvSpPr>
        <xdr:cNvPr id="11" name="角丸四角形吹き出し 6">
          <a:extLst>
            <a:ext uri="{FF2B5EF4-FFF2-40B4-BE49-F238E27FC236}">
              <a16:creationId xmlns:a16="http://schemas.microsoft.com/office/drawing/2014/main" id="{00000000-0008-0000-0400-00000B000000}"/>
            </a:ext>
          </a:extLst>
        </xdr:cNvPr>
        <xdr:cNvSpPr/>
      </xdr:nvSpPr>
      <xdr:spPr>
        <a:xfrm>
          <a:off x="14535151" y="2825750"/>
          <a:ext cx="2989580" cy="571500"/>
        </a:xfrm>
        <a:prstGeom prst="wedgeRoundRectCallout">
          <a:avLst>
            <a:gd name="adj1" fmla="val 54582"/>
            <a:gd name="adj2" fmla="val 3512"/>
            <a:gd name="adj3" fmla="val 16667"/>
          </a:avLst>
        </a:prstGeom>
        <a:solidFill>
          <a:srgbClr val="FFE5E5"/>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0" rIns="36000" bIns="0" numCol="1" spcCol="0" rtlCol="0" fromWordArt="0" anchor="ctr" anchorCtr="0" forceAA="0" compatLnSpc="1">
          <a:prstTxWarp prst="textNoShape">
            <a:avLst/>
          </a:prstTxWarp>
          <a:noAutofit/>
        </a:bodyPr>
        <a:lstStyle/>
        <a:p>
          <a:pPr algn="l">
            <a:spcAft>
              <a:spcPts val="0"/>
            </a:spcAft>
          </a:pP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「収入の合計額 </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あ</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「支出の合計額 </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い</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」の場合、</a:t>
          </a:r>
          <a:endPar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その差額が「返還金額」となります。</a:t>
          </a:r>
          <a:endPar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xdr:txBody>
    </xdr:sp>
    <xdr:clientData/>
  </xdr:twoCellAnchor>
  <xdr:twoCellAnchor>
    <xdr:from>
      <xdr:col>20</xdr:col>
      <xdr:colOff>82550</xdr:colOff>
      <xdr:row>18</xdr:row>
      <xdr:rowOff>88900</xdr:rowOff>
    </xdr:from>
    <xdr:to>
      <xdr:col>24</xdr:col>
      <xdr:colOff>257177</xdr:colOff>
      <xdr:row>28</xdr:row>
      <xdr:rowOff>152400</xdr:rowOff>
    </xdr:to>
    <xdr:sp macro="" textlink="">
      <xdr:nvSpPr>
        <xdr:cNvPr id="12" name="角丸四角形吹き出し 7">
          <a:extLst>
            <a:ext uri="{FF2B5EF4-FFF2-40B4-BE49-F238E27FC236}">
              <a16:creationId xmlns:a16="http://schemas.microsoft.com/office/drawing/2014/main" id="{00000000-0008-0000-0400-00000C000000}"/>
            </a:ext>
          </a:extLst>
        </xdr:cNvPr>
        <xdr:cNvSpPr/>
      </xdr:nvSpPr>
      <xdr:spPr>
        <a:xfrm>
          <a:off x="14827250" y="4165600"/>
          <a:ext cx="2955927" cy="1841500"/>
        </a:xfrm>
        <a:prstGeom prst="wedgeRoundRectCallout">
          <a:avLst>
            <a:gd name="adj1" fmla="val 63017"/>
            <a:gd name="adj2" fmla="val -44548"/>
            <a:gd name="adj3" fmla="val 16667"/>
          </a:avLst>
        </a:prstGeom>
        <a:solidFill>
          <a:srgbClr val="FFE5E5"/>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0" rIns="36000" bIns="0" numCol="1" spcCol="0" rtlCol="0" fromWordArt="0" anchor="ctr" anchorCtr="0" forceAA="0" compatLnSpc="1">
          <a:prstTxWarp prst="textNoShape">
            <a:avLst/>
          </a:prstTxWarp>
          <a:noAutofit/>
        </a:bodyPr>
        <a:lstStyle/>
        <a:p>
          <a:pPr algn="l">
            <a:spcAft>
              <a:spcPts val="0"/>
            </a:spcAft>
          </a:pPr>
          <a:r>
            <a:rPr lang="ja-JP" altLang="en-US" sz="900" b="1" u="none" kern="100">
              <a:solidFill>
                <a:sysClr val="windowText" lastClr="000000"/>
              </a:solidFill>
              <a:effectLst/>
              <a:latin typeface="Meiryo UI" panose="020B0604030504040204" pitchFamily="50" charset="-128"/>
              <a:ea typeface="Meiryo UI" panose="020B0604030504040204" pitchFamily="50" charset="-128"/>
              <a:cs typeface="Times New Roman" panose="02020603050405020304" pitchFamily="18" charset="0"/>
            </a:rPr>
            <a:t>　まずは</a:t>
          </a:r>
          <a:r>
            <a:rPr lang="ja-JP" altLang="en-US" sz="900" b="1" u="sng" kern="100">
              <a:solidFill>
                <a:sysClr val="windowText" lastClr="000000"/>
              </a:solidFill>
              <a:effectLst/>
              <a:latin typeface="Meiryo UI" panose="020B0604030504040204" pitchFamily="50" charset="-128"/>
              <a:ea typeface="Meiryo UI" panose="020B0604030504040204" pitchFamily="50" charset="-128"/>
              <a:cs typeface="Times New Roman" panose="02020603050405020304" pitchFamily="18" charset="0"/>
            </a:rPr>
            <a:t>子ども基金以外</a:t>
          </a:r>
          <a:r>
            <a:rPr lang="ja-JP" altLang="en-US" sz="900" b="1" u="sng"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（自己資金・参加費等）の収入</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から支出に充ててください。</a:t>
          </a:r>
          <a:endPar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（例）記入例では、</a:t>
          </a:r>
          <a:endPar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収入・・・</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あ</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]131,700</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円</a:t>
          </a:r>
          <a:endPar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支出・・・</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い</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]115,00</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円</a:t>
          </a:r>
          <a:endPar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差額・・・</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16,700</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円（</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）＊返還金額</a:t>
          </a:r>
          <a:endPar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充当できる金額・・・</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Ａ</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)100,000</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円－差額</a:t>
          </a:r>
          <a:endPar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a:t>
          </a:r>
          <a:r>
            <a:rPr lang="ja-JP" altLang="en-US" sz="900" b="1" kern="100" baseline="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Ｂ</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)83,300</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円　</a:t>
          </a:r>
          <a:endPar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　　　　　　→</a:t>
          </a:r>
          <a:r>
            <a:rPr lang="en-US" altLang="ja-JP"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83,300</a:t>
          </a:r>
          <a:r>
            <a:rPr lang="ja-JP" altLang="en-US" sz="900" b="1" kern="100">
              <a:solidFill>
                <a:srgbClr val="000000"/>
              </a:solidFill>
              <a:effectLst/>
              <a:latin typeface="Meiryo UI" panose="020B0604030504040204" pitchFamily="50" charset="-128"/>
              <a:ea typeface="Meiryo UI" panose="020B0604030504040204" pitchFamily="50" charset="-128"/>
              <a:cs typeface="Times New Roman" panose="02020603050405020304" pitchFamily="18" charset="0"/>
            </a:rPr>
            <a:t>円分を各費目に振り分けできます。</a:t>
          </a:r>
          <a:endParaRPr lang="en-US" altLang="ja-JP" sz="1000" b="0" kern="100">
            <a:solidFill>
              <a:schemeClr val="lt1"/>
            </a:solidFill>
            <a:effectLst/>
            <a:latin typeface="Meiryo UI" panose="020B0604030504040204" pitchFamily="50" charset="-128"/>
            <a:ea typeface="Meiryo UI" panose="020B0604030504040204" pitchFamily="50" charset="-128"/>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134055</xdr:colOff>
      <xdr:row>10</xdr:row>
      <xdr:rowOff>246946</xdr:rowOff>
    </xdr:from>
    <xdr:to>
      <xdr:col>19</xdr:col>
      <xdr:colOff>56444</xdr:colOff>
      <xdr:row>20</xdr:row>
      <xdr:rowOff>21168</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286499" y="2836335"/>
          <a:ext cx="6201834" cy="2667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勤務表を複数人分作成する場合は、</a:t>
          </a:r>
          <a:endParaRPr kumimoji="1" lang="en-US" altLang="ja-JP" sz="1100">
            <a:solidFill>
              <a:schemeClr val="tx1"/>
            </a:solidFill>
          </a:endParaRPr>
        </a:p>
        <a:p>
          <a:pPr algn="l"/>
          <a:r>
            <a:rPr kumimoji="1" lang="ja-JP" altLang="en-US" sz="1100">
              <a:solidFill>
                <a:schemeClr val="tx1"/>
              </a:solidFill>
            </a:rPr>
            <a:t>「勤務表」のタブを右クリック→「移動またはコピー（</a:t>
          </a:r>
          <a:r>
            <a:rPr kumimoji="1" lang="en-US" altLang="ja-JP" sz="1100">
              <a:solidFill>
                <a:schemeClr val="tx1"/>
              </a:solidFill>
            </a:rPr>
            <a:t>M</a:t>
          </a:r>
          <a:r>
            <a:rPr kumimoji="1" lang="ja-JP" altLang="en-US" sz="1100">
              <a:solidFill>
                <a:schemeClr val="tx1"/>
              </a:solidFill>
            </a:rPr>
            <a:t>）をクリック</a:t>
          </a:r>
          <a:endParaRPr kumimoji="1" lang="en-US" altLang="ja-JP" sz="1100">
            <a:solidFill>
              <a:schemeClr val="tx1"/>
            </a:solidFill>
          </a:endParaRPr>
        </a:p>
        <a:p>
          <a:pPr algn="l"/>
          <a:r>
            <a:rPr kumimoji="1" lang="ja-JP" altLang="en-US" sz="1100">
              <a:solidFill>
                <a:schemeClr val="tx1"/>
              </a:solidFill>
            </a:rPr>
            <a:t>→挿入先（</a:t>
          </a:r>
          <a:r>
            <a:rPr kumimoji="1" lang="en-US" altLang="ja-JP" sz="1100">
              <a:solidFill>
                <a:schemeClr val="tx1"/>
              </a:solidFill>
            </a:rPr>
            <a:t>B</a:t>
          </a:r>
          <a:r>
            <a:rPr kumimoji="1" lang="ja-JP" altLang="en-US" sz="1100">
              <a:solidFill>
                <a:schemeClr val="tx1"/>
              </a:solidFill>
            </a:rPr>
            <a:t>）欄の「（末尾へ移動）」をクリック→「コピーを作成する（</a:t>
          </a:r>
          <a:r>
            <a:rPr kumimoji="1" lang="en-US" altLang="ja-JP" sz="1100">
              <a:solidFill>
                <a:schemeClr val="tx1"/>
              </a:solidFill>
            </a:rPr>
            <a:t>C</a:t>
          </a:r>
          <a:r>
            <a:rPr kumimoji="1" lang="ja-JP" altLang="en-US" sz="1100">
              <a:solidFill>
                <a:schemeClr val="tx1"/>
              </a:solidFill>
            </a:rPr>
            <a:t>）」にチェック☑</a:t>
          </a:r>
          <a:endParaRPr kumimoji="1" lang="en-US" altLang="ja-JP" sz="1100">
            <a:solidFill>
              <a:schemeClr val="tx1"/>
            </a:solidFill>
          </a:endParaRPr>
        </a:p>
        <a:p>
          <a:pPr algn="l"/>
          <a:r>
            <a:rPr kumimoji="1" lang="ja-JP" altLang="en-US" sz="1100">
              <a:solidFill>
                <a:schemeClr val="tx1"/>
              </a:solidFill>
            </a:rPr>
            <a:t>→</a:t>
          </a:r>
          <a:r>
            <a:rPr kumimoji="1" lang="en-US" altLang="ja-JP" sz="1100">
              <a:solidFill>
                <a:schemeClr val="tx1"/>
              </a:solidFill>
            </a:rPr>
            <a:t>OK</a:t>
          </a:r>
          <a:r>
            <a:rPr kumimoji="1" lang="ja-JP" altLang="en-US" sz="1100">
              <a:solidFill>
                <a:schemeClr val="tx1"/>
              </a:solidFill>
            </a:rPr>
            <a:t>をクリック</a:t>
          </a:r>
          <a:endParaRPr kumimoji="1" lang="en-US" altLang="ja-JP" sz="1100">
            <a:solidFill>
              <a:schemeClr val="tx1"/>
            </a:solidFill>
          </a:endParaRPr>
        </a:p>
        <a:p>
          <a:pPr algn="l"/>
          <a:r>
            <a:rPr kumimoji="1" lang="ja-JP" altLang="en-US" sz="1100">
              <a:solidFill>
                <a:schemeClr val="tx1"/>
              </a:solidFill>
            </a:rPr>
            <a:t>の手順でシートをコピーして使用してください。</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シートの名前を変更する場合は、</a:t>
          </a:r>
          <a:endParaRPr kumimoji="1" lang="en-US" altLang="ja-JP" sz="1100">
            <a:solidFill>
              <a:schemeClr val="tx1"/>
            </a:solidFill>
          </a:endParaRPr>
        </a:p>
        <a:p>
          <a:pPr algn="l"/>
          <a:r>
            <a:rPr kumimoji="1" lang="ja-JP" altLang="en-US" sz="1100">
              <a:solidFill>
                <a:schemeClr val="tx1"/>
              </a:solidFill>
            </a:rPr>
            <a:t>「勤務表」のタブを右クリック→「名前の変更」をクリック</a:t>
          </a:r>
          <a:endParaRPr kumimoji="1" lang="en-US" altLang="ja-JP" sz="1100">
            <a:solidFill>
              <a:schemeClr val="tx1"/>
            </a:solidFill>
          </a:endParaRPr>
        </a:p>
        <a:p>
          <a:pPr algn="l"/>
          <a:r>
            <a:rPr kumimoji="1" lang="ja-JP" altLang="en-US" sz="1100">
              <a:solidFill>
                <a:schemeClr val="tx1"/>
              </a:solidFill>
            </a:rPr>
            <a:t>の手順で変更できますので、「勤務表（苗字）」のように、</a:t>
          </a:r>
          <a:endParaRPr kumimoji="1" lang="en-US" altLang="ja-JP" sz="1100">
            <a:solidFill>
              <a:schemeClr val="tx1"/>
            </a:solidFill>
          </a:endParaRPr>
        </a:p>
        <a:p>
          <a:pPr algn="l"/>
          <a:r>
            <a:rPr kumimoji="1" lang="ja-JP" altLang="en-US" sz="1100">
              <a:solidFill>
                <a:schemeClr val="tx1"/>
              </a:solidFill>
            </a:rPr>
            <a:t>どなたの勤務表なのかをわかりやすくしてください。</a:t>
          </a:r>
          <a:endParaRPr kumimoji="1" lang="en-US" altLang="ja-JP" sz="1100">
            <a:solidFill>
              <a:schemeClr val="tx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95249</xdr:colOff>
      <xdr:row>6</xdr:row>
      <xdr:rowOff>152400</xdr:rowOff>
    </xdr:from>
    <xdr:to>
      <xdr:col>9</xdr:col>
      <xdr:colOff>390525</xdr:colOff>
      <xdr:row>39</xdr:row>
      <xdr:rowOff>114300</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95249" y="1188720"/>
          <a:ext cx="5857876" cy="7688580"/>
        </a:xfrm>
        <a:prstGeom prst="roundRect">
          <a:avLst>
            <a:gd name="adj" fmla="val 289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endParaRPr kumimoji="1" lang="en-US" altLang="ja-JP" sz="1800">
            <a:solidFill>
              <a:schemeClr val="tx1"/>
            </a:solidFill>
          </a:endParaRPr>
        </a:p>
        <a:p>
          <a:pPr algn="ctr"/>
          <a:r>
            <a:rPr kumimoji="1" lang="ja-JP" altLang="en-US" sz="1800">
              <a:solidFill>
                <a:schemeClr val="tx1"/>
              </a:solidFill>
            </a:rPr>
            <a:t>こちらに領収書やレシートを貼り付けてください。</a:t>
          </a:r>
        </a:p>
      </xdr:txBody>
    </xdr:sp>
    <xdr:clientData/>
  </xdr:twoCellAnchor>
  <xdr:twoCellAnchor>
    <xdr:from>
      <xdr:col>10</xdr:col>
      <xdr:colOff>63500</xdr:colOff>
      <xdr:row>6</xdr:row>
      <xdr:rowOff>6350</xdr:rowOff>
    </xdr:from>
    <xdr:to>
      <xdr:col>16</xdr:col>
      <xdr:colOff>298450</xdr:colOff>
      <xdr:row>13</xdr:row>
      <xdr:rowOff>12700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6096000" y="1047750"/>
          <a:ext cx="4349750" cy="15811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～領収書の提出方法～</a:t>
          </a:r>
          <a:endParaRPr kumimoji="1" lang="en-US" altLang="ja-JP" sz="1100">
            <a:solidFill>
              <a:schemeClr val="tx1"/>
            </a:solidFill>
          </a:endParaRPr>
        </a:p>
        <a:p>
          <a:pPr algn="l"/>
          <a:r>
            <a:rPr kumimoji="1" lang="ja-JP" altLang="en-US" sz="1100">
              <a:solidFill>
                <a:schemeClr val="tx1"/>
              </a:solidFill>
            </a:rPr>
            <a:t>①領収書貼付け用台紙（本紙）を印刷し、領収書を貼り付ける。</a:t>
          </a:r>
          <a:endParaRPr kumimoji="1" lang="en-US" altLang="ja-JP" sz="1100">
            <a:solidFill>
              <a:schemeClr val="tx1"/>
            </a:solidFill>
          </a:endParaRPr>
        </a:p>
        <a:p>
          <a:pPr algn="l"/>
          <a:r>
            <a:rPr kumimoji="1" lang="en-US" altLang="ja-JP" sz="1100">
              <a:solidFill>
                <a:schemeClr val="tx1"/>
              </a:solidFill>
            </a:rPr>
            <a:t>※</a:t>
          </a:r>
          <a:r>
            <a:rPr kumimoji="1" lang="ja-JP" altLang="en-US" sz="1100">
              <a:solidFill>
                <a:schemeClr val="tx1"/>
              </a:solidFill>
            </a:rPr>
            <a:t>費目ごとに</a:t>
          </a:r>
          <a:r>
            <a:rPr kumimoji="1" lang="ja-JP" altLang="ja-JP" sz="1100">
              <a:solidFill>
                <a:schemeClr val="tx1"/>
              </a:solidFill>
              <a:effectLst/>
              <a:latin typeface="+mn-lt"/>
              <a:ea typeface="+mn-ea"/>
              <a:cs typeface="+mn-cs"/>
            </a:rPr>
            <a:t>領収書貼付け用台紙</a:t>
          </a:r>
          <a:r>
            <a:rPr kumimoji="1" lang="ja-JP" altLang="en-US" sz="1100">
              <a:solidFill>
                <a:schemeClr val="tx1"/>
              </a:solidFill>
              <a:effectLst/>
              <a:latin typeface="+mn-lt"/>
              <a:ea typeface="+mn-ea"/>
              <a:cs typeface="+mn-cs"/>
            </a:rPr>
            <a:t>が必要になるため注意</a:t>
          </a:r>
          <a:endParaRPr kumimoji="1" lang="en-US" altLang="ja-JP" sz="1100">
            <a:solidFill>
              <a:schemeClr val="tx1"/>
            </a:solidFill>
          </a:endParaRPr>
        </a:p>
        <a:p>
          <a:pPr algn="l"/>
          <a:r>
            <a:rPr kumimoji="1" lang="ja-JP" altLang="en-US" sz="1100">
              <a:solidFill>
                <a:schemeClr val="tx1"/>
              </a:solidFill>
            </a:rPr>
            <a:t>②コピー機でスキャンし、ＰＤＦ化する。</a:t>
          </a:r>
          <a:endParaRPr kumimoji="1" lang="en-US" altLang="ja-JP" sz="1100">
            <a:solidFill>
              <a:schemeClr val="tx1"/>
            </a:solidFill>
          </a:endParaRPr>
        </a:p>
        <a:p>
          <a:pPr algn="l"/>
          <a:r>
            <a:rPr kumimoji="1" lang="ja-JP" altLang="en-US" sz="1100">
              <a:solidFill>
                <a:schemeClr val="tx1"/>
              </a:solidFill>
            </a:rPr>
            <a:t>③電子申請フォームで領収書のデータを添付し、申請する。</a:t>
          </a:r>
          <a:endParaRPr kumimoji="1" lang="en-US" altLang="ja-JP" sz="1100">
            <a:solidFill>
              <a:schemeClr val="tx1"/>
            </a:solidFill>
          </a:endParaRPr>
        </a:p>
        <a:p>
          <a:pPr algn="l"/>
          <a:r>
            <a:rPr kumimoji="1" lang="en-US" altLang="ja-JP" sz="1100">
              <a:solidFill>
                <a:schemeClr val="tx1"/>
              </a:solidFill>
            </a:rPr>
            <a:t>※</a:t>
          </a:r>
          <a:r>
            <a:rPr kumimoji="1" lang="ja-JP" altLang="en-US" sz="1100">
              <a:solidFill>
                <a:schemeClr val="tx1"/>
              </a:solidFill>
            </a:rPr>
            <a:t>領収書のみ郵送で対応することも可能です。</a:t>
          </a:r>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069E6-73E4-4637-AD0A-F52F3CBEDCBB}">
  <sheetPr codeName="Sheet1">
    <pageSetUpPr fitToPage="1"/>
  </sheetPr>
  <dimension ref="A1:D32"/>
  <sheetViews>
    <sheetView showGridLines="0" view="pageBreakPreview" zoomScale="80" zoomScaleNormal="100" zoomScaleSheetLayoutView="80" zoomScalePageLayoutView="25" workbookViewId="0">
      <selection sqref="A1:D1"/>
    </sheetView>
  </sheetViews>
  <sheetFormatPr defaultColWidth="8.19921875" defaultRowHeight="17.399999999999999"/>
  <cols>
    <col min="1" max="1" width="11.69921875" style="84" customWidth="1"/>
    <col min="2" max="2" width="53.09765625" style="84" customWidth="1"/>
    <col min="3" max="3" width="8.19921875" style="84"/>
    <col min="4" max="4" width="33.8984375" style="84" customWidth="1"/>
    <col min="5" max="16384" width="8.19921875" style="84"/>
  </cols>
  <sheetData>
    <row r="1" spans="1:4" ht="40.5" customHeight="1">
      <c r="A1" s="339" t="s">
        <v>127</v>
      </c>
      <c r="B1" s="340"/>
      <c r="C1" s="340"/>
      <c r="D1" s="341"/>
    </row>
    <row r="2" spans="1:4" ht="18" thickBot="1">
      <c r="A2" s="91" t="s">
        <v>144</v>
      </c>
      <c r="B2" s="85" t="s">
        <v>143</v>
      </c>
      <c r="C2" s="85" t="s">
        <v>96</v>
      </c>
      <c r="D2" s="92" t="s">
        <v>97</v>
      </c>
    </row>
    <row r="3" spans="1:4" ht="25.5" customHeight="1" thickTop="1">
      <c r="A3" s="344" t="s">
        <v>98</v>
      </c>
      <c r="B3" s="87" t="s">
        <v>100</v>
      </c>
      <c r="C3" s="86"/>
      <c r="D3" s="93" t="s">
        <v>99</v>
      </c>
    </row>
    <row r="4" spans="1:4" ht="25.5" customHeight="1">
      <c r="A4" s="342"/>
      <c r="B4" s="89" t="s">
        <v>101</v>
      </c>
      <c r="C4" s="88"/>
      <c r="D4" s="94"/>
    </row>
    <row r="5" spans="1:4" ht="25.5" customHeight="1">
      <c r="A5" s="342"/>
      <c r="B5" s="89" t="s">
        <v>250</v>
      </c>
      <c r="C5" s="88"/>
      <c r="D5" s="94"/>
    </row>
    <row r="6" spans="1:4" ht="25.5" customHeight="1">
      <c r="A6" s="342"/>
      <c r="B6" s="89" t="s">
        <v>102</v>
      </c>
      <c r="C6" s="88"/>
      <c r="D6" s="94"/>
    </row>
    <row r="7" spans="1:4" ht="25.5" customHeight="1">
      <c r="A7" s="342"/>
      <c r="B7" s="89" t="s">
        <v>103</v>
      </c>
      <c r="C7" s="88"/>
      <c r="D7" s="94"/>
    </row>
    <row r="8" spans="1:4" ht="25.5" customHeight="1">
      <c r="A8" s="342"/>
      <c r="B8" s="89" t="s">
        <v>104</v>
      </c>
      <c r="C8" s="88"/>
      <c r="D8" s="94"/>
    </row>
    <row r="9" spans="1:4" ht="25.5" customHeight="1">
      <c r="A9" s="342"/>
      <c r="B9" s="89" t="s">
        <v>105</v>
      </c>
      <c r="C9" s="88"/>
      <c r="D9" s="94"/>
    </row>
    <row r="10" spans="1:4" ht="25.5" customHeight="1">
      <c r="A10" s="343"/>
      <c r="B10" s="89" t="s">
        <v>106</v>
      </c>
      <c r="C10" s="88"/>
      <c r="D10" s="94"/>
    </row>
    <row r="11" spans="1:4" ht="25.5" customHeight="1">
      <c r="A11" s="342" t="s">
        <v>191</v>
      </c>
      <c r="B11" s="89" t="s">
        <v>107</v>
      </c>
      <c r="C11" s="88"/>
      <c r="D11" s="94"/>
    </row>
    <row r="12" spans="1:4" ht="25.5" customHeight="1">
      <c r="A12" s="343"/>
      <c r="B12" s="89" t="s">
        <v>108</v>
      </c>
      <c r="C12" s="88"/>
      <c r="D12" s="94"/>
    </row>
    <row r="13" spans="1:4" ht="25.5" customHeight="1">
      <c r="A13" s="345" t="s">
        <v>109</v>
      </c>
      <c r="B13" s="89" t="s">
        <v>111</v>
      </c>
      <c r="C13" s="88"/>
      <c r="D13" s="94" t="s">
        <v>110</v>
      </c>
    </row>
    <row r="14" spans="1:4" ht="25.5" customHeight="1">
      <c r="A14" s="343"/>
      <c r="B14" s="89" t="s">
        <v>112</v>
      </c>
      <c r="C14" s="88"/>
      <c r="D14" s="94"/>
    </row>
    <row r="15" spans="1:4" ht="25.5" customHeight="1">
      <c r="A15" s="337" t="s">
        <v>192</v>
      </c>
      <c r="B15" s="90" t="s">
        <v>117</v>
      </c>
      <c r="C15" s="88"/>
      <c r="D15" s="94" t="s">
        <v>118</v>
      </c>
    </row>
    <row r="16" spans="1:4" ht="25.5" customHeight="1">
      <c r="A16" s="337"/>
      <c r="B16" s="89" t="s">
        <v>113</v>
      </c>
      <c r="C16" s="88"/>
      <c r="D16" s="94"/>
    </row>
    <row r="17" spans="1:4" ht="35.25" customHeight="1">
      <c r="A17" s="338"/>
      <c r="B17" s="90" t="s">
        <v>114</v>
      </c>
      <c r="C17" s="88"/>
      <c r="D17" s="95" t="s">
        <v>116</v>
      </c>
    </row>
    <row r="18" spans="1:4" ht="53.25" customHeight="1">
      <c r="A18" s="336" t="s">
        <v>115</v>
      </c>
      <c r="B18" s="89" t="s">
        <v>119</v>
      </c>
      <c r="C18" s="88"/>
      <c r="D18" s="95" t="s">
        <v>252</v>
      </c>
    </row>
    <row r="19" spans="1:4" ht="25.5" customHeight="1">
      <c r="A19" s="337"/>
      <c r="B19" s="89" t="s">
        <v>120</v>
      </c>
      <c r="C19" s="88"/>
      <c r="D19" s="94"/>
    </row>
    <row r="20" spans="1:4" ht="25.5" customHeight="1">
      <c r="A20" s="337"/>
      <c r="B20" s="89" t="s">
        <v>121</v>
      </c>
      <c r="C20" s="88"/>
      <c r="D20" s="94"/>
    </row>
    <row r="21" spans="1:4" ht="36" customHeight="1">
      <c r="A21" s="337"/>
      <c r="B21" s="89" t="s">
        <v>122</v>
      </c>
      <c r="C21" s="88"/>
      <c r="D21" s="95" t="s">
        <v>251</v>
      </c>
    </row>
    <row r="22" spans="1:4" ht="35.25" customHeight="1">
      <c r="A22" s="337"/>
      <c r="B22" s="90" t="s">
        <v>123</v>
      </c>
      <c r="C22" s="88"/>
      <c r="D22" s="94"/>
    </row>
    <row r="23" spans="1:4" ht="25.5" customHeight="1">
      <c r="A23" s="338"/>
      <c r="B23" s="89" t="s">
        <v>124</v>
      </c>
      <c r="C23" s="88"/>
      <c r="D23" s="94"/>
    </row>
    <row r="24" spans="1:4" ht="25.5" customHeight="1" thickBot="1">
      <c r="A24" s="96" t="s">
        <v>125</v>
      </c>
      <c r="B24" s="97" t="s">
        <v>190</v>
      </c>
      <c r="C24" s="98"/>
      <c r="D24" s="99" t="s">
        <v>126</v>
      </c>
    </row>
    <row r="25" spans="1:4" ht="25.5" customHeight="1"/>
    <row r="26" spans="1:4" ht="25.5" customHeight="1"/>
    <row r="27" spans="1:4" ht="25.5" customHeight="1"/>
    <row r="28" spans="1:4" ht="25.5" customHeight="1"/>
    <row r="29" spans="1:4" ht="25.5" customHeight="1"/>
    <row r="30" spans="1:4" ht="25.5" customHeight="1"/>
    <row r="31" spans="1:4" ht="25.5" customHeight="1"/>
    <row r="32" spans="1:4" ht="25.5" customHeight="1"/>
  </sheetData>
  <mergeCells count="6">
    <mergeCell ref="A18:A23"/>
    <mergeCell ref="A1:D1"/>
    <mergeCell ref="A11:A12"/>
    <mergeCell ref="A3:A10"/>
    <mergeCell ref="A13:A14"/>
    <mergeCell ref="A15:A17"/>
  </mergeCells>
  <phoneticPr fontId="3"/>
  <printOptions horizontalCentered="1" verticalCentered="1"/>
  <pageMargins left="0.31496062992125984" right="0.31496062992125984" top="0.55118110236220474" bottom="3.7007874015748032" header="0" footer="0"/>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21" r:id="rId4" name="Check Box 25">
              <controlPr defaultSize="0" autoFill="0" autoLine="0" autoPict="0">
                <anchor moveWithCells="1">
                  <from>
                    <xdr:col>2</xdr:col>
                    <xdr:colOff>213360</xdr:colOff>
                    <xdr:row>2</xdr:row>
                    <xdr:rowOff>60960</xdr:rowOff>
                  </from>
                  <to>
                    <xdr:col>2</xdr:col>
                    <xdr:colOff>441960</xdr:colOff>
                    <xdr:row>2</xdr:row>
                    <xdr:rowOff>266700</xdr:rowOff>
                  </to>
                </anchor>
              </controlPr>
            </control>
          </mc:Choice>
        </mc:AlternateContent>
        <mc:AlternateContent xmlns:mc="http://schemas.openxmlformats.org/markup-compatibility/2006">
          <mc:Choice Requires="x14">
            <control shapeId="4122" r:id="rId5" name="Check Box 26">
              <controlPr defaultSize="0" autoFill="0" autoLine="0" autoPict="0">
                <anchor moveWithCells="1">
                  <from>
                    <xdr:col>2</xdr:col>
                    <xdr:colOff>213360</xdr:colOff>
                    <xdr:row>3</xdr:row>
                    <xdr:rowOff>60960</xdr:rowOff>
                  </from>
                  <to>
                    <xdr:col>2</xdr:col>
                    <xdr:colOff>441960</xdr:colOff>
                    <xdr:row>3</xdr:row>
                    <xdr:rowOff>266700</xdr:rowOff>
                  </to>
                </anchor>
              </controlPr>
            </control>
          </mc:Choice>
        </mc:AlternateContent>
        <mc:AlternateContent xmlns:mc="http://schemas.openxmlformats.org/markup-compatibility/2006">
          <mc:Choice Requires="x14">
            <control shapeId="4123" r:id="rId6" name="Check Box 27">
              <controlPr defaultSize="0" autoFill="0" autoLine="0" autoPict="0">
                <anchor moveWithCells="1">
                  <from>
                    <xdr:col>2</xdr:col>
                    <xdr:colOff>213360</xdr:colOff>
                    <xdr:row>5</xdr:row>
                    <xdr:rowOff>60960</xdr:rowOff>
                  </from>
                  <to>
                    <xdr:col>2</xdr:col>
                    <xdr:colOff>441960</xdr:colOff>
                    <xdr:row>5</xdr:row>
                    <xdr:rowOff>266700</xdr:rowOff>
                  </to>
                </anchor>
              </controlPr>
            </control>
          </mc:Choice>
        </mc:AlternateContent>
        <mc:AlternateContent xmlns:mc="http://schemas.openxmlformats.org/markup-compatibility/2006">
          <mc:Choice Requires="x14">
            <control shapeId="4124" r:id="rId7" name="Check Box 28">
              <controlPr defaultSize="0" autoFill="0" autoLine="0" autoPict="0">
                <anchor moveWithCells="1">
                  <from>
                    <xdr:col>2</xdr:col>
                    <xdr:colOff>213360</xdr:colOff>
                    <xdr:row>6</xdr:row>
                    <xdr:rowOff>60960</xdr:rowOff>
                  </from>
                  <to>
                    <xdr:col>2</xdr:col>
                    <xdr:colOff>441960</xdr:colOff>
                    <xdr:row>6</xdr:row>
                    <xdr:rowOff>266700</xdr:rowOff>
                  </to>
                </anchor>
              </controlPr>
            </control>
          </mc:Choice>
        </mc:AlternateContent>
        <mc:AlternateContent xmlns:mc="http://schemas.openxmlformats.org/markup-compatibility/2006">
          <mc:Choice Requires="x14">
            <control shapeId="4125" r:id="rId8" name="Check Box 29">
              <controlPr defaultSize="0" autoFill="0" autoLine="0" autoPict="0">
                <anchor moveWithCells="1">
                  <from>
                    <xdr:col>2</xdr:col>
                    <xdr:colOff>213360</xdr:colOff>
                    <xdr:row>7</xdr:row>
                    <xdr:rowOff>60960</xdr:rowOff>
                  </from>
                  <to>
                    <xdr:col>2</xdr:col>
                    <xdr:colOff>441960</xdr:colOff>
                    <xdr:row>7</xdr:row>
                    <xdr:rowOff>266700</xdr:rowOff>
                  </to>
                </anchor>
              </controlPr>
            </control>
          </mc:Choice>
        </mc:AlternateContent>
        <mc:AlternateContent xmlns:mc="http://schemas.openxmlformats.org/markup-compatibility/2006">
          <mc:Choice Requires="x14">
            <control shapeId="4126" r:id="rId9" name="Check Box 30">
              <controlPr defaultSize="0" autoFill="0" autoLine="0" autoPict="0">
                <anchor moveWithCells="1">
                  <from>
                    <xdr:col>2</xdr:col>
                    <xdr:colOff>213360</xdr:colOff>
                    <xdr:row>8</xdr:row>
                    <xdr:rowOff>60960</xdr:rowOff>
                  </from>
                  <to>
                    <xdr:col>2</xdr:col>
                    <xdr:colOff>441960</xdr:colOff>
                    <xdr:row>8</xdr:row>
                    <xdr:rowOff>266700</xdr:rowOff>
                  </to>
                </anchor>
              </controlPr>
            </control>
          </mc:Choice>
        </mc:AlternateContent>
        <mc:AlternateContent xmlns:mc="http://schemas.openxmlformats.org/markup-compatibility/2006">
          <mc:Choice Requires="x14">
            <control shapeId="4127" r:id="rId10" name="Check Box 31">
              <controlPr defaultSize="0" autoFill="0" autoLine="0" autoPict="0">
                <anchor moveWithCells="1">
                  <from>
                    <xdr:col>2</xdr:col>
                    <xdr:colOff>213360</xdr:colOff>
                    <xdr:row>9</xdr:row>
                    <xdr:rowOff>68580</xdr:rowOff>
                  </from>
                  <to>
                    <xdr:col>2</xdr:col>
                    <xdr:colOff>441960</xdr:colOff>
                    <xdr:row>9</xdr:row>
                    <xdr:rowOff>274320</xdr:rowOff>
                  </to>
                </anchor>
              </controlPr>
            </control>
          </mc:Choice>
        </mc:AlternateContent>
        <mc:AlternateContent xmlns:mc="http://schemas.openxmlformats.org/markup-compatibility/2006">
          <mc:Choice Requires="x14">
            <control shapeId="4128" r:id="rId11" name="Check Box 32">
              <controlPr defaultSize="0" autoFill="0" autoLine="0" autoPict="0">
                <anchor moveWithCells="1">
                  <from>
                    <xdr:col>2</xdr:col>
                    <xdr:colOff>213360</xdr:colOff>
                    <xdr:row>10</xdr:row>
                    <xdr:rowOff>60960</xdr:rowOff>
                  </from>
                  <to>
                    <xdr:col>2</xdr:col>
                    <xdr:colOff>441960</xdr:colOff>
                    <xdr:row>10</xdr:row>
                    <xdr:rowOff>266700</xdr:rowOff>
                  </to>
                </anchor>
              </controlPr>
            </control>
          </mc:Choice>
        </mc:AlternateContent>
        <mc:AlternateContent xmlns:mc="http://schemas.openxmlformats.org/markup-compatibility/2006">
          <mc:Choice Requires="x14">
            <control shapeId="4129" r:id="rId12" name="Check Box 33">
              <controlPr defaultSize="0" autoFill="0" autoLine="0" autoPict="0">
                <anchor moveWithCells="1">
                  <from>
                    <xdr:col>2</xdr:col>
                    <xdr:colOff>213360</xdr:colOff>
                    <xdr:row>11</xdr:row>
                    <xdr:rowOff>68580</xdr:rowOff>
                  </from>
                  <to>
                    <xdr:col>2</xdr:col>
                    <xdr:colOff>441960</xdr:colOff>
                    <xdr:row>11</xdr:row>
                    <xdr:rowOff>274320</xdr:rowOff>
                  </to>
                </anchor>
              </controlPr>
            </control>
          </mc:Choice>
        </mc:AlternateContent>
        <mc:AlternateContent xmlns:mc="http://schemas.openxmlformats.org/markup-compatibility/2006">
          <mc:Choice Requires="x14">
            <control shapeId="4130" r:id="rId13" name="Check Box 34">
              <controlPr defaultSize="0" autoFill="0" autoLine="0" autoPict="0">
                <anchor moveWithCells="1">
                  <from>
                    <xdr:col>2</xdr:col>
                    <xdr:colOff>213360</xdr:colOff>
                    <xdr:row>12</xdr:row>
                    <xdr:rowOff>68580</xdr:rowOff>
                  </from>
                  <to>
                    <xdr:col>2</xdr:col>
                    <xdr:colOff>441960</xdr:colOff>
                    <xdr:row>12</xdr:row>
                    <xdr:rowOff>274320</xdr:rowOff>
                  </to>
                </anchor>
              </controlPr>
            </control>
          </mc:Choice>
        </mc:AlternateContent>
        <mc:AlternateContent xmlns:mc="http://schemas.openxmlformats.org/markup-compatibility/2006">
          <mc:Choice Requires="x14">
            <control shapeId="4131" r:id="rId14" name="Check Box 35">
              <controlPr defaultSize="0" autoFill="0" autoLine="0" autoPict="0">
                <anchor moveWithCells="1">
                  <from>
                    <xdr:col>2</xdr:col>
                    <xdr:colOff>213360</xdr:colOff>
                    <xdr:row>13</xdr:row>
                    <xdr:rowOff>60960</xdr:rowOff>
                  </from>
                  <to>
                    <xdr:col>2</xdr:col>
                    <xdr:colOff>441960</xdr:colOff>
                    <xdr:row>13</xdr:row>
                    <xdr:rowOff>266700</xdr:rowOff>
                  </to>
                </anchor>
              </controlPr>
            </control>
          </mc:Choice>
        </mc:AlternateContent>
        <mc:AlternateContent xmlns:mc="http://schemas.openxmlformats.org/markup-compatibility/2006">
          <mc:Choice Requires="x14">
            <control shapeId="4132" r:id="rId15" name="Check Box 36">
              <controlPr defaultSize="0" autoFill="0" autoLine="0" autoPict="0">
                <anchor moveWithCells="1">
                  <from>
                    <xdr:col>2</xdr:col>
                    <xdr:colOff>213360</xdr:colOff>
                    <xdr:row>14</xdr:row>
                    <xdr:rowOff>68580</xdr:rowOff>
                  </from>
                  <to>
                    <xdr:col>2</xdr:col>
                    <xdr:colOff>441960</xdr:colOff>
                    <xdr:row>14</xdr:row>
                    <xdr:rowOff>274320</xdr:rowOff>
                  </to>
                </anchor>
              </controlPr>
            </control>
          </mc:Choice>
        </mc:AlternateContent>
        <mc:AlternateContent xmlns:mc="http://schemas.openxmlformats.org/markup-compatibility/2006">
          <mc:Choice Requires="x14">
            <control shapeId="4133" r:id="rId16" name="Check Box 37">
              <controlPr defaultSize="0" autoFill="0" autoLine="0" autoPict="0">
                <anchor moveWithCells="1">
                  <from>
                    <xdr:col>2</xdr:col>
                    <xdr:colOff>213360</xdr:colOff>
                    <xdr:row>15</xdr:row>
                    <xdr:rowOff>60960</xdr:rowOff>
                  </from>
                  <to>
                    <xdr:col>2</xdr:col>
                    <xdr:colOff>441960</xdr:colOff>
                    <xdr:row>15</xdr:row>
                    <xdr:rowOff>266700</xdr:rowOff>
                  </to>
                </anchor>
              </controlPr>
            </control>
          </mc:Choice>
        </mc:AlternateContent>
        <mc:AlternateContent xmlns:mc="http://schemas.openxmlformats.org/markup-compatibility/2006">
          <mc:Choice Requires="x14">
            <control shapeId="4134" r:id="rId17" name="Check Box 38">
              <controlPr defaultSize="0" autoFill="0" autoLine="0" autoPict="0">
                <anchor moveWithCells="1">
                  <from>
                    <xdr:col>2</xdr:col>
                    <xdr:colOff>213360</xdr:colOff>
                    <xdr:row>16</xdr:row>
                    <xdr:rowOff>106680</xdr:rowOff>
                  </from>
                  <to>
                    <xdr:col>2</xdr:col>
                    <xdr:colOff>441960</xdr:colOff>
                    <xdr:row>16</xdr:row>
                    <xdr:rowOff>312420</xdr:rowOff>
                  </to>
                </anchor>
              </controlPr>
            </control>
          </mc:Choice>
        </mc:AlternateContent>
        <mc:AlternateContent xmlns:mc="http://schemas.openxmlformats.org/markup-compatibility/2006">
          <mc:Choice Requires="x14">
            <control shapeId="4135" r:id="rId18" name="Check Box 39">
              <controlPr defaultSize="0" autoFill="0" autoLine="0" autoPict="0">
                <anchor moveWithCells="1">
                  <from>
                    <xdr:col>2</xdr:col>
                    <xdr:colOff>213360</xdr:colOff>
                    <xdr:row>17</xdr:row>
                    <xdr:rowOff>236220</xdr:rowOff>
                  </from>
                  <to>
                    <xdr:col>2</xdr:col>
                    <xdr:colOff>441960</xdr:colOff>
                    <xdr:row>17</xdr:row>
                    <xdr:rowOff>449580</xdr:rowOff>
                  </to>
                </anchor>
              </controlPr>
            </control>
          </mc:Choice>
        </mc:AlternateContent>
        <mc:AlternateContent xmlns:mc="http://schemas.openxmlformats.org/markup-compatibility/2006">
          <mc:Choice Requires="x14">
            <control shapeId="4136" r:id="rId19" name="Check Box 40">
              <controlPr defaultSize="0" autoFill="0" autoLine="0" autoPict="0">
                <anchor moveWithCells="1">
                  <from>
                    <xdr:col>2</xdr:col>
                    <xdr:colOff>213360</xdr:colOff>
                    <xdr:row>18</xdr:row>
                    <xdr:rowOff>68580</xdr:rowOff>
                  </from>
                  <to>
                    <xdr:col>2</xdr:col>
                    <xdr:colOff>441960</xdr:colOff>
                    <xdr:row>18</xdr:row>
                    <xdr:rowOff>274320</xdr:rowOff>
                  </to>
                </anchor>
              </controlPr>
            </control>
          </mc:Choice>
        </mc:AlternateContent>
        <mc:AlternateContent xmlns:mc="http://schemas.openxmlformats.org/markup-compatibility/2006">
          <mc:Choice Requires="x14">
            <control shapeId="4137" r:id="rId20" name="Check Box 41">
              <controlPr defaultSize="0" autoFill="0" autoLine="0" autoPict="0">
                <anchor moveWithCells="1">
                  <from>
                    <xdr:col>2</xdr:col>
                    <xdr:colOff>213360</xdr:colOff>
                    <xdr:row>19</xdr:row>
                    <xdr:rowOff>60960</xdr:rowOff>
                  </from>
                  <to>
                    <xdr:col>2</xdr:col>
                    <xdr:colOff>441960</xdr:colOff>
                    <xdr:row>19</xdr:row>
                    <xdr:rowOff>266700</xdr:rowOff>
                  </to>
                </anchor>
              </controlPr>
            </control>
          </mc:Choice>
        </mc:AlternateContent>
        <mc:AlternateContent xmlns:mc="http://schemas.openxmlformats.org/markup-compatibility/2006">
          <mc:Choice Requires="x14">
            <control shapeId="4138" r:id="rId21" name="Check Box 42">
              <controlPr defaultSize="0" autoFill="0" autoLine="0" autoPict="0">
                <anchor moveWithCells="1">
                  <from>
                    <xdr:col>2</xdr:col>
                    <xdr:colOff>213360</xdr:colOff>
                    <xdr:row>20</xdr:row>
                    <xdr:rowOff>106680</xdr:rowOff>
                  </from>
                  <to>
                    <xdr:col>2</xdr:col>
                    <xdr:colOff>441960</xdr:colOff>
                    <xdr:row>20</xdr:row>
                    <xdr:rowOff>312420</xdr:rowOff>
                  </to>
                </anchor>
              </controlPr>
            </control>
          </mc:Choice>
        </mc:AlternateContent>
        <mc:AlternateContent xmlns:mc="http://schemas.openxmlformats.org/markup-compatibility/2006">
          <mc:Choice Requires="x14">
            <control shapeId="4139" r:id="rId22" name="Check Box 43">
              <controlPr defaultSize="0" autoFill="0" autoLine="0" autoPict="0">
                <anchor moveWithCells="1">
                  <from>
                    <xdr:col>2</xdr:col>
                    <xdr:colOff>213360</xdr:colOff>
                    <xdr:row>21</xdr:row>
                    <xdr:rowOff>114300</xdr:rowOff>
                  </from>
                  <to>
                    <xdr:col>2</xdr:col>
                    <xdr:colOff>441960</xdr:colOff>
                    <xdr:row>21</xdr:row>
                    <xdr:rowOff>327660</xdr:rowOff>
                  </to>
                </anchor>
              </controlPr>
            </control>
          </mc:Choice>
        </mc:AlternateContent>
        <mc:AlternateContent xmlns:mc="http://schemas.openxmlformats.org/markup-compatibility/2006">
          <mc:Choice Requires="x14">
            <control shapeId="4140" r:id="rId23" name="Check Box 44">
              <controlPr defaultSize="0" autoFill="0" autoLine="0" autoPict="0">
                <anchor moveWithCells="1">
                  <from>
                    <xdr:col>2</xdr:col>
                    <xdr:colOff>213360</xdr:colOff>
                    <xdr:row>22</xdr:row>
                    <xdr:rowOff>68580</xdr:rowOff>
                  </from>
                  <to>
                    <xdr:col>2</xdr:col>
                    <xdr:colOff>441960</xdr:colOff>
                    <xdr:row>22</xdr:row>
                    <xdr:rowOff>274320</xdr:rowOff>
                  </to>
                </anchor>
              </controlPr>
            </control>
          </mc:Choice>
        </mc:AlternateContent>
        <mc:AlternateContent xmlns:mc="http://schemas.openxmlformats.org/markup-compatibility/2006">
          <mc:Choice Requires="x14">
            <control shapeId="4141" r:id="rId24" name="Check Box 45">
              <controlPr defaultSize="0" autoFill="0" autoLine="0" autoPict="0">
                <anchor moveWithCells="1">
                  <from>
                    <xdr:col>2</xdr:col>
                    <xdr:colOff>213360</xdr:colOff>
                    <xdr:row>23</xdr:row>
                    <xdr:rowOff>60960</xdr:rowOff>
                  </from>
                  <to>
                    <xdr:col>2</xdr:col>
                    <xdr:colOff>441960</xdr:colOff>
                    <xdr:row>23</xdr:row>
                    <xdr:rowOff>266700</xdr:rowOff>
                  </to>
                </anchor>
              </controlPr>
            </control>
          </mc:Choice>
        </mc:AlternateContent>
        <mc:AlternateContent xmlns:mc="http://schemas.openxmlformats.org/markup-compatibility/2006">
          <mc:Choice Requires="x14">
            <control shapeId="4142" r:id="rId25" name="Check Box 46">
              <controlPr defaultSize="0" autoFill="0" autoLine="0" autoPict="0">
                <anchor moveWithCells="1">
                  <from>
                    <xdr:col>2</xdr:col>
                    <xdr:colOff>213360</xdr:colOff>
                    <xdr:row>4</xdr:row>
                    <xdr:rowOff>60960</xdr:rowOff>
                  </from>
                  <to>
                    <xdr:col>2</xdr:col>
                    <xdr:colOff>441960</xdr:colOff>
                    <xdr:row>4</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5"/>
  <sheetViews>
    <sheetView tabSelected="1" view="pageBreakPreview" zoomScaleNormal="100" zoomScaleSheetLayoutView="100" workbookViewId="0"/>
  </sheetViews>
  <sheetFormatPr defaultRowHeight="18"/>
  <sheetData>
    <row r="1" spans="1:19">
      <c r="A1" t="s">
        <v>0</v>
      </c>
      <c r="K1" t="s">
        <v>0</v>
      </c>
    </row>
    <row r="3" spans="1:19">
      <c r="A3" s="357" t="s">
        <v>227</v>
      </c>
      <c r="B3" s="357"/>
      <c r="C3" s="357"/>
      <c r="D3" s="357"/>
      <c r="E3" s="357"/>
      <c r="F3" s="357"/>
      <c r="G3" s="357"/>
      <c r="H3" s="357"/>
      <c r="I3" s="357"/>
      <c r="K3" s="348" t="s">
        <v>227</v>
      </c>
      <c r="L3" s="348"/>
      <c r="M3" s="348"/>
      <c r="N3" s="348"/>
      <c r="O3" s="348"/>
      <c r="P3" s="348"/>
      <c r="Q3" s="348"/>
      <c r="R3" s="348"/>
      <c r="S3" s="348"/>
    </row>
    <row r="4" spans="1:19">
      <c r="A4" s="332"/>
      <c r="B4" s="332"/>
      <c r="C4" s="332"/>
      <c r="D4" s="332"/>
      <c r="E4" s="332"/>
      <c r="F4" s="332"/>
      <c r="G4" s="332"/>
      <c r="H4" s="332"/>
      <c r="I4" s="332"/>
    </row>
    <row r="5" spans="1:19">
      <c r="A5" s="358" t="s">
        <v>1</v>
      </c>
      <c r="B5" s="358"/>
      <c r="C5" s="358"/>
      <c r="D5" s="358"/>
      <c r="E5" s="358"/>
      <c r="F5" s="358"/>
      <c r="G5" s="358"/>
      <c r="H5" s="358"/>
      <c r="I5" s="358"/>
      <c r="K5" s="353" t="s">
        <v>197</v>
      </c>
      <c r="L5" s="354"/>
      <c r="M5" s="354"/>
      <c r="N5" s="354"/>
      <c r="O5" s="354"/>
      <c r="P5" s="354"/>
      <c r="Q5" s="354"/>
      <c r="R5" s="354"/>
      <c r="S5" s="354"/>
    </row>
    <row r="6" spans="1:19">
      <c r="A6" s="332" t="s">
        <v>2</v>
      </c>
      <c r="B6" s="332"/>
      <c r="C6" s="332"/>
      <c r="D6" s="332"/>
      <c r="E6" s="332"/>
      <c r="F6" s="332"/>
      <c r="G6" s="332"/>
      <c r="H6" s="332"/>
      <c r="I6" s="332"/>
      <c r="K6" t="s">
        <v>2</v>
      </c>
    </row>
    <row r="7" spans="1:19">
      <c r="A7" s="332"/>
      <c r="B7" s="332"/>
      <c r="C7" s="332"/>
      <c r="D7" s="332"/>
      <c r="E7" s="332" t="s">
        <v>11</v>
      </c>
      <c r="F7" s="333" t="s">
        <v>13</v>
      </c>
      <c r="G7" s="359"/>
      <c r="H7" s="359"/>
      <c r="I7" s="359"/>
      <c r="O7" t="s">
        <v>11</v>
      </c>
      <c r="P7" s="214" t="s">
        <v>13</v>
      </c>
      <c r="Q7" s="355" t="s">
        <v>198</v>
      </c>
      <c r="R7" s="355"/>
      <c r="S7" s="355"/>
    </row>
    <row r="8" spans="1:19">
      <c r="A8" s="332"/>
      <c r="B8" s="332"/>
      <c r="C8" s="332"/>
      <c r="D8" s="332"/>
      <c r="E8" s="332"/>
      <c r="F8" s="333" t="s">
        <v>14</v>
      </c>
      <c r="G8" s="359"/>
      <c r="H8" s="359"/>
      <c r="I8" s="359"/>
      <c r="P8" s="214" t="s">
        <v>14</v>
      </c>
      <c r="Q8" s="355" t="s">
        <v>199</v>
      </c>
      <c r="R8" s="355"/>
      <c r="S8" s="355"/>
    </row>
    <row r="9" spans="1:19">
      <c r="A9" s="332"/>
      <c r="B9" s="332"/>
      <c r="C9" s="332"/>
      <c r="D9" s="332"/>
      <c r="E9" s="332"/>
      <c r="F9" s="333" t="s">
        <v>15</v>
      </c>
      <c r="G9" s="359"/>
      <c r="H9" s="359"/>
      <c r="I9" s="359"/>
      <c r="P9" s="214" t="s">
        <v>15</v>
      </c>
      <c r="Q9" s="355" t="s">
        <v>200</v>
      </c>
      <c r="R9" s="355"/>
      <c r="S9" s="355"/>
    </row>
    <row r="10" spans="1:19">
      <c r="A10" s="332"/>
      <c r="B10" s="332"/>
      <c r="C10" s="332"/>
      <c r="D10" s="332"/>
      <c r="E10" s="332"/>
      <c r="F10" s="332"/>
      <c r="G10" s="332"/>
      <c r="H10" s="332"/>
      <c r="I10" s="332"/>
    </row>
    <row r="11" spans="1:19">
      <c r="A11" s="360" t="s">
        <v>280</v>
      </c>
      <c r="B11" s="360"/>
      <c r="C11" s="360"/>
      <c r="D11" s="360"/>
      <c r="E11" s="360"/>
      <c r="F11" s="360"/>
      <c r="G11" s="360"/>
      <c r="H11" s="360"/>
      <c r="I11" s="360"/>
      <c r="K11" s="217" t="s">
        <v>204</v>
      </c>
    </row>
    <row r="12" spans="1:19">
      <c r="A12" s="332" t="s">
        <v>244</v>
      </c>
      <c r="B12" s="332"/>
      <c r="C12" s="332"/>
      <c r="D12" s="332"/>
      <c r="E12" s="332"/>
      <c r="F12" s="332"/>
      <c r="G12" s="332"/>
      <c r="H12" s="332"/>
      <c r="I12" s="332"/>
      <c r="K12" t="s">
        <v>138</v>
      </c>
    </row>
    <row r="14" spans="1:19">
      <c r="A14" s="348" t="s">
        <v>3</v>
      </c>
      <c r="B14" s="348"/>
      <c r="C14" s="348"/>
      <c r="D14" s="348"/>
      <c r="E14" s="348"/>
      <c r="F14" s="348"/>
      <c r="G14" s="348"/>
      <c r="H14" s="348"/>
      <c r="I14" s="348"/>
      <c r="K14" s="348" t="s">
        <v>3</v>
      </c>
      <c r="L14" s="348"/>
      <c r="M14" s="348"/>
      <c r="N14" s="348"/>
      <c r="O14" s="348"/>
      <c r="P14" s="348"/>
      <c r="Q14" s="348"/>
      <c r="R14" s="348"/>
      <c r="S14" s="348"/>
    </row>
    <row r="16" spans="1:19">
      <c r="A16" t="s">
        <v>23</v>
      </c>
      <c r="C16" s="356"/>
      <c r="D16" s="356"/>
      <c r="E16" s="356"/>
      <c r="F16" s="356"/>
      <c r="G16" s="356"/>
      <c r="H16" s="356"/>
      <c r="I16" s="356"/>
      <c r="K16" t="s">
        <v>23</v>
      </c>
      <c r="M16" s="349" t="s">
        <v>201</v>
      </c>
      <c r="N16" s="349"/>
      <c r="O16" s="349"/>
      <c r="P16" s="349"/>
      <c r="Q16" s="349"/>
      <c r="R16" s="349"/>
      <c r="S16" s="349"/>
    </row>
    <row r="17" spans="1:19">
      <c r="A17" t="s">
        <v>19</v>
      </c>
      <c r="F17" s="364"/>
      <c r="G17" s="364"/>
      <c r="H17" t="s">
        <v>20</v>
      </c>
      <c r="K17" t="s">
        <v>19</v>
      </c>
      <c r="P17" s="350">
        <v>100000</v>
      </c>
      <c r="Q17" s="350"/>
      <c r="R17" t="s">
        <v>20</v>
      </c>
    </row>
    <row r="18" spans="1:19">
      <c r="A18" t="s">
        <v>21</v>
      </c>
      <c r="F18" s="362">
        <f>収支報告書!F51</f>
        <v>0</v>
      </c>
      <c r="G18" s="363"/>
      <c r="H18" t="s">
        <v>20</v>
      </c>
      <c r="K18" t="s">
        <v>21</v>
      </c>
      <c r="P18" s="351" t="s">
        <v>203</v>
      </c>
      <c r="Q18" s="352"/>
      <c r="R18" t="s">
        <v>20</v>
      </c>
    </row>
    <row r="19" spans="1:19">
      <c r="A19" t="s">
        <v>22</v>
      </c>
      <c r="F19" s="362">
        <f>収支報告書!H51</f>
        <v>0</v>
      </c>
      <c r="G19" s="363"/>
      <c r="H19" t="s">
        <v>20</v>
      </c>
      <c r="K19" t="s">
        <v>22</v>
      </c>
      <c r="P19" s="351" t="s">
        <v>203</v>
      </c>
      <c r="Q19" s="352"/>
      <c r="R19" t="s">
        <v>20</v>
      </c>
    </row>
    <row r="20" spans="1:19">
      <c r="A20" t="s">
        <v>4</v>
      </c>
      <c r="K20" t="s">
        <v>4</v>
      </c>
    </row>
    <row r="21" spans="1:19">
      <c r="A21" t="s">
        <v>5</v>
      </c>
      <c r="K21" t="s">
        <v>5</v>
      </c>
    </row>
    <row r="22" spans="1:19">
      <c r="A22" t="s">
        <v>6</v>
      </c>
      <c r="K22" t="s">
        <v>6</v>
      </c>
    </row>
    <row r="23" spans="1:19">
      <c r="B23" s="335" t="s">
        <v>17</v>
      </c>
      <c r="C23" t="s">
        <v>18</v>
      </c>
      <c r="E23" s="361"/>
      <c r="F23" s="361"/>
      <c r="G23" s="361"/>
      <c r="L23" s="335" t="s">
        <v>17</v>
      </c>
      <c r="M23" t="s">
        <v>18</v>
      </c>
      <c r="O23" s="346" t="s">
        <v>202</v>
      </c>
      <c r="P23" s="346"/>
      <c r="Q23" s="346"/>
    </row>
    <row r="25" spans="1:19">
      <c r="A25" t="s">
        <v>7</v>
      </c>
      <c r="K25" t="s">
        <v>7</v>
      </c>
    </row>
    <row r="26" spans="1:19">
      <c r="A26" t="s">
        <v>9</v>
      </c>
      <c r="K26" t="s">
        <v>9</v>
      </c>
    </row>
    <row r="27" spans="1:19">
      <c r="A27" s="332" t="s">
        <v>245</v>
      </c>
      <c r="K27" t="s">
        <v>10</v>
      </c>
    </row>
    <row r="29" spans="1:19">
      <c r="A29" t="s">
        <v>8</v>
      </c>
      <c r="K29" t="s">
        <v>8</v>
      </c>
    </row>
    <row r="30" spans="1:19">
      <c r="A30" s="347"/>
      <c r="B30" s="347"/>
      <c r="C30" s="347"/>
      <c r="D30" s="347"/>
      <c r="E30" s="347"/>
      <c r="F30" s="347"/>
      <c r="G30" s="347"/>
      <c r="H30" s="347"/>
      <c r="I30" s="347"/>
      <c r="K30" s="347"/>
      <c r="L30" s="347"/>
      <c r="M30" s="347"/>
      <c r="N30" s="347"/>
      <c r="O30" s="347"/>
      <c r="P30" s="347"/>
      <c r="Q30" s="347"/>
      <c r="R30" s="347"/>
      <c r="S30" s="347"/>
    </row>
    <row r="31" spans="1:19">
      <c r="A31" s="347"/>
      <c r="B31" s="347"/>
      <c r="C31" s="347"/>
      <c r="D31" s="347"/>
      <c r="E31" s="347"/>
      <c r="F31" s="347"/>
      <c r="G31" s="347"/>
      <c r="H31" s="347"/>
      <c r="I31" s="347"/>
      <c r="K31" s="347"/>
      <c r="L31" s="347"/>
      <c r="M31" s="347"/>
      <c r="N31" s="347"/>
      <c r="O31" s="347"/>
      <c r="P31" s="347"/>
      <c r="Q31" s="347"/>
      <c r="R31" s="347"/>
      <c r="S31" s="347"/>
    </row>
    <row r="32" spans="1:19">
      <c r="A32" s="347"/>
      <c r="B32" s="347"/>
      <c r="C32" s="347"/>
      <c r="D32" s="347"/>
      <c r="E32" s="347"/>
      <c r="F32" s="347"/>
      <c r="G32" s="347"/>
      <c r="H32" s="347"/>
      <c r="I32" s="347"/>
      <c r="K32" s="347"/>
      <c r="L32" s="347"/>
      <c r="M32" s="347"/>
      <c r="N32" s="347"/>
      <c r="O32" s="347"/>
      <c r="P32" s="347"/>
      <c r="Q32" s="347"/>
      <c r="R32" s="347"/>
      <c r="S32" s="347"/>
    </row>
    <row r="34" spans="1:1">
      <c r="A34" t="s">
        <v>24</v>
      </c>
    </row>
    <row r="35" spans="1:1">
      <c r="A35" t="s">
        <v>264</v>
      </c>
    </row>
    <row r="36" spans="1:1">
      <c r="A36" t="s">
        <v>265</v>
      </c>
    </row>
    <row r="37" spans="1:1">
      <c r="A37" t="s">
        <v>266</v>
      </c>
    </row>
    <row r="38" spans="1:1">
      <c r="A38" t="s">
        <v>253</v>
      </c>
    </row>
    <row r="39" spans="1:1">
      <c r="A39" t="s">
        <v>254</v>
      </c>
    </row>
    <row r="40" spans="1:1">
      <c r="A40" t="s">
        <v>255</v>
      </c>
    </row>
    <row r="41" spans="1:1">
      <c r="A41" t="s">
        <v>267</v>
      </c>
    </row>
    <row r="42" spans="1:1">
      <c r="A42" t="s">
        <v>268</v>
      </c>
    </row>
    <row r="43" spans="1:1">
      <c r="A43" t="s">
        <v>256</v>
      </c>
    </row>
    <row r="44" spans="1:1">
      <c r="A44" t="s">
        <v>257</v>
      </c>
    </row>
    <row r="45" spans="1:1">
      <c r="A45" t="s">
        <v>269</v>
      </c>
    </row>
    <row r="46" spans="1:1">
      <c r="A46" t="s">
        <v>270</v>
      </c>
    </row>
    <row r="47" spans="1:1">
      <c r="A47" t="s">
        <v>258</v>
      </c>
    </row>
    <row r="48" spans="1:1">
      <c r="A48" t="s">
        <v>271</v>
      </c>
    </row>
    <row r="49" spans="1:1">
      <c r="A49" t="s">
        <v>246</v>
      </c>
    </row>
    <row r="50" spans="1:1">
      <c r="A50" t="s">
        <v>272</v>
      </c>
    </row>
    <row r="51" spans="1:1">
      <c r="A51" t="s">
        <v>259</v>
      </c>
    </row>
    <row r="52" spans="1:1">
      <c r="A52" t="s">
        <v>260</v>
      </c>
    </row>
    <row r="53" spans="1:1">
      <c r="A53" t="s">
        <v>261</v>
      </c>
    </row>
    <row r="54" spans="1:1">
      <c r="A54" t="s">
        <v>273</v>
      </c>
    </row>
    <row r="55" spans="1:1">
      <c r="A55" t="s">
        <v>274</v>
      </c>
    </row>
    <row r="56" spans="1:1">
      <c r="A56" t="s">
        <v>275</v>
      </c>
    </row>
    <row r="57" spans="1:1">
      <c r="A57" t="s">
        <v>262</v>
      </c>
    </row>
    <row r="58" spans="1:1">
      <c r="A58" t="s">
        <v>276</v>
      </c>
    </row>
    <row r="59" spans="1:1">
      <c r="A59" t="s">
        <v>248</v>
      </c>
    </row>
    <row r="60" spans="1:1">
      <c r="A60" t="s">
        <v>277</v>
      </c>
    </row>
    <row r="61" spans="1:1">
      <c r="A61" t="s">
        <v>249</v>
      </c>
    </row>
    <row r="62" spans="1:1">
      <c r="A62" t="s">
        <v>247</v>
      </c>
    </row>
    <row r="63" spans="1:1">
      <c r="A63" t="s">
        <v>278</v>
      </c>
    </row>
    <row r="64" spans="1:1">
      <c r="A64" t="s">
        <v>279</v>
      </c>
    </row>
    <row r="65" spans="1:1">
      <c r="A65" t="s">
        <v>263</v>
      </c>
    </row>
  </sheetData>
  <mergeCells count="25">
    <mergeCell ref="A30:I32"/>
    <mergeCell ref="E23:G23"/>
    <mergeCell ref="F19:G19"/>
    <mergeCell ref="F18:G18"/>
    <mergeCell ref="F17:G17"/>
    <mergeCell ref="C16:I16"/>
    <mergeCell ref="A14:I14"/>
    <mergeCell ref="A3:I3"/>
    <mergeCell ref="A5:I5"/>
    <mergeCell ref="G9:I9"/>
    <mergeCell ref="G8:I8"/>
    <mergeCell ref="G7:I7"/>
    <mergeCell ref="A11:I11"/>
    <mergeCell ref="K3:S3"/>
    <mergeCell ref="K5:S5"/>
    <mergeCell ref="Q7:S7"/>
    <mergeCell ref="Q8:S8"/>
    <mergeCell ref="Q9:S9"/>
    <mergeCell ref="O23:Q23"/>
    <mergeCell ref="K30:S32"/>
    <mergeCell ref="K14:S14"/>
    <mergeCell ref="M16:S16"/>
    <mergeCell ref="P17:Q17"/>
    <mergeCell ref="P18:Q18"/>
    <mergeCell ref="P19:Q19"/>
  </mergeCells>
  <phoneticPr fontId="3"/>
  <conditionalFormatting sqref="G7:I9 C16:I16 F17:G17 E23:G23">
    <cfRule type="cellIs" dxfId="342" priority="2" operator="equal">
      <formula>""</formula>
    </cfRule>
  </conditionalFormatting>
  <conditionalFormatting sqref="Q7:S9 M16:S16 P17:Q17 O23:Q23">
    <cfRule type="cellIs" dxfId="341" priority="1" operator="equal">
      <formula>""</formula>
    </cfRule>
  </conditionalFormatting>
  <dataValidations xWindow="666" yWindow="570" count="2">
    <dataValidation allowBlank="1" showInputMessage="1" showErrorMessage="1" promptTitle="！入力不要！" prompt="自動入力なので、入力しないでください。" sqref="F18:G19 P18:Q19" xr:uid="{22C59746-A5CD-4B8E-B371-ED8D752C0ACA}"/>
    <dataValidation type="list" allowBlank="1" showInputMessage="1" showErrorMessage="1" sqref="C16:I16" xr:uid="{583AE1AB-9A6D-47D9-95DF-81BF7FFEA139}">
      <formula1>$A$35:$A$65</formula1>
    </dataValidation>
  </dataValidations>
  <pageMargins left="0.7" right="0.7" top="0.75" bottom="0.75" header="0.3" footer="0.3"/>
  <pageSetup paperSize="9" scale="99" fitToHeight="0"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C3510-D5AF-4606-82DB-33844EAB13FF}">
  <sheetPr>
    <pageSetUpPr fitToPage="1"/>
  </sheetPr>
  <dimension ref="A1:U56"/>
  <sheetViews>
    <sheetView view="pageBreakPreview" zoomScaleNormal="100" zoomScaleSheetLayoutView="100" workbookViewId="0">
      <selection activeCell="B12" sqref="B12:J19"/>
    </sheetView>
  </sheetViews>
  <sheetFormatPr defaultRowHeight="18"/>
  <sheetData>
    <row r="1" spans="1:21" ht="18" customHeight="1">
      <c r="A1" s="394" t="s">
        <v>233</v>
      </c>
      <c r="B1" s="394"/>
      <c r="C1" s="394"/>
      <c r="D1" s="394"/>
      <c r="E1" s="394"/>
      <c r="F1" s="394"/>
      <c r="G1" s="394"/>
      <c r="H1" s="394"/>
      <c r="I1" s="394"/>
      <c r="J1" s="394"/>
      <c r="L1" s="381" t="s">
        <v>53</v>
      </c>
      <c r="M1" s="381"/>
      <c r="N1" s="381"/>
      <c r="O1" s="381"/>
      <c r="P1" s="381"/>
      <c r="Q1" s="381"/>
      <c r="R1" s="381"/>
      <c r="S1" s="381"/>
      <c r="T1" s="381"/>
      <c r="U1" s="381"/>
    </row>
    <row r="2" spans="1:21" ht="18.600000000000001" customHeight="1" thickBot="1">
      <c r="A2" s="394"/>
      <c r="B2" s="394"/>
      <c r="C2" s="394"/>
      <c r="D2" s="394"/>
      <c r="E2" s="394"/>
      <c r="F2" s="394"/>
      <c r="G2" s="394"/>
      <c r="H2" s="394"/>
      <c r="I2" s="394"/>
      <c r="J2" s="394"/>
      <c r="L2" s="381"/>
      <c r="M2" s="381"/>
      <c r="N2" s="381"/>
      <c r="O2" s="381"/>
      <c r="P2" s="381"/>
      <c r="Q2" s="381"/>
      <c r="R2" s="381"/>
      <c r="S2" s="381"/>
      <c r="T2" s="381"/>
      <c r="U2" s="381"/>
    </row>
    <row r="3" spans="1:21">
      <c r="A3" s="1" t="s">
        <v>12</v>
      </c>
      <c r="B3" s="390" t="str">
        <f>IF(実績報告書兼精算書!G7=0,"入力不要",実績報告書兼精算書!G7)</f>
        <v>入力不要</v>
      </c>
      <c r="C3" s="390"/>
      <c r="D3" s="390"/>
      <c r="E3" s="390"/>
      <c r="F3" s="390"/>
      <c r="G3" s="390"/>
      <c r="H3" s="390"/>
      <c r="I3" s="390"/>
      <c r="J3" s="391"/>
      <c r="L3" s="1" t="s">
        <v>12</v>
      </c>
      <c r="M3" s="382" t="s">
        <v>203</v>
      </c>
      <c r="N3" s="382"/>
      <c r="O3" s="382"/>
      <c r="P3" s="382"/>
      <c r="Q3" s="382"/>
      <c r="R3" s="382"/>
      <c r="S3" s="382"/>
      <c r="T3" s="382"/>
      <c r="U3" s="383"/>
    </row>
    <row r="4" spans="1:21">
      <c r="A4" s="2" t="s">
        <v>25</v>
      </c>
      <c r="B4" s="388" t="str">
        <f>IF(実績報告書兼精算書!G9=0,"入力不要",実績報告書兼精算書!G9)</f>
        <v>入力不要</v>
      </c>
      <c r="C4" s="388"/>
      <c r="D4" s="388"/>
      <c r="E4" s="388"/>
      <c r="F4" s="388"/>
      <c r="G4" s="388"/>
      <c r="H4" s="388"/>
      <c r="I4" s="388"/>
      <c r="J4" s="389"/>
      <c r="L4" s="2" t="s">
        <v>25</v>
      </c>
      <c r="M4" s="384" t="s">
        <v>203</v>
      </c>
      <c r="N4" s="384"/>
      <c r="O4" s="384"/>
      <c r="P4" s="384"/>
      <c r="Q4" s="384"/>
      <c r="R4" s="384"/>
      <c r="S4" s="384"/>
      <c r="T4" s="384"/>
      <c r="U4" s="385"/>
    </row>
    <row r="5" spans="1:21">
      <c r="A5" s="2" t="s">
        <v>26</v>
      </c>
      <c r="B5" s="388" t="str">
        <f>IF(実績報告書兼精算書!C16=0,"入力不要",実績報告書兼精算書!C16)</f>
        <v>入力不要</v>
      </c>
      <c r="C5" s="388"/>
      <c r="D5" s="388"/>
      <c r="E5" s="388"/>
      <c r="F5" s="388"/>
      <c r="G5" s="388"/>
      <c r="H5" s="388"/>
      <c r="I5" s="388"/>
      <c r="J5" s="389"/>
      <c r="L5" s="2" t="s">
        <v>26</v>
      </c>
      <c r="M5" s="384" t="s">
        <v>203</v>
      </c>
      <c r="N5" s="384"/>
      <c r="O5" s="384"/>
      <c r="P5" s="384"/>
      <c r="Q5" s="384"/>
      <c r="R5" s="384"/>
      <c r="S5" s="384"/>
      <c r="T5" s="384"/>
      <c r="U5" s="385"/>
    </row>
    <row r="6" spans="1:21">
      <c r="A6" s="3" t="s">
        <v>47</v>
      </c>
      <c r="B6" s="388"/>
      <c r="C6" s="388"/>
      <c r="D6" s="388"/>
      <c r="E6" s="388"/>
      <c r="F6" s="388"/>
      <c r="G6" s="388"/>
      <c r="H6" s="388"/>
      <c r="I6" s="388"/>
      <c r="J6" s="389"/>
      <c r="L6" s="3" t="s">
        <v>47</v>
      </c>
      <c r="M6" s="384" t="s">
        <v>212</v>
      </c>
      <c r="N6" s="384"/>
      <c r="O6" s="384"/>
      <c r="P6" s="384"/>
      <c r="Q6" s="384"/>
      <c r="R6" s="384"/>
      <c r="S6" s="384"/>
      <c r="T6" s="384"/>
      <c r="U6" s="385"/>
    </row>
    <row r="7" spans="1:21">
      <c r="A7" s="365" t="s">
        <v>48</v>
      </c>
      <c r="B7" s="386"/>
      <c r="C7" s="386"/>
      <c r="D7" s="386"/>
      <c r="E7" s="386"/>
      <c r="F7" s="386"/>
      <c r="G7" s="386"/>
      <c r="H7" s="386"/>
      <c r="I7" s="386"/>
      <c r="J7" s="387"/>
      <c r="L7" s="365" t="s">
        <v>48</v>
      </c>
      <c r="M7" s="367" t="s">
        <v>205</v>
      </c>
      <c r="N7" s="367"/>
      <c r="O7" s="367"/>
      <c r="P7" s="367"/>
      <c r="Q7" s="367"/>
      <c r="R7" s="367"/>
      <c r="S7" s="367"/>
      <c r="T7" s="367"/>
      <c r="U7" s="368"/>
    </row>
    <row r="8" spans="1:21">
      <c r="A8" s="365"/>
      <c r="B8" s="386"/>
      <c r="C8" s="386"/>
      <c r="D8" s="386"/>
      <c r="E8" s="386"/>
      <c r="F8" s="386"/>
      <c r="G8" s="386"/>
      <c r="H8" s="386"/>
      <c r="I8" s="386"/>
      <c r="J8" s="387"/>
      <c r="L8" s="365"/>
      <c r="M8" s="367"/>
      <c r="N8" s="367"/>
      <c r="O8" s="367"/>
      <c r="P8" s="367"/>
      <c r="Q8" s="367"/>
      <c r="R8" s="367"/>
      <c r="S8" s="367"/>
      <c r="T8" s="367"/>
      <c r="U8" s="368"/>
    </row>
    <row r="9" spans="1:21">
      <c r="A9" s="365"/>
      <c r="B9" s="386"/>
      <c r="C9" s="386"/>
      <c r="D9" s="386"/>
      <c r="E9" s="386"/>
      <c r="F9" s="386"/>
      <c r="G9" s="386"/>
      <c r="H9" s="386"/>
      <c r="I9" s="386"/>
      <c r="J9" s="387"/>
      <c r="L9" s="365"/>
      <c r="M9" s="367"/>
      <c r="N9" s="367"/>
      <c r="O9" s="367"/>
      <c r="P9" s="367"/>
      <c r="Q9" s="367"/>
      <c r="R9" s="367"/>
      <c r="S9" s="367"/>
      <c r="T9" s="367"/>
      <c r="U9" s="368"/>
    </row>
    <row r="10" spans="1:21">
      <c r="A10" s="365"/>
      <c r="B10" s="386"/>
      <c r="C10" s="386"/>
      <c r="D10" s="386"/>
      <c r="E10" s="386"/>
      <c r="F10" s="386"/>
      <c r="G10" s="386"/>
      <c r="H10" s="386"/>
      <c r="I10" s="386"/>
      <c r="J10" s="387"/>
      <c r="L10" s="365"/>
      <c r="M10" s="367"/>
      <c r="N10" s="367"/>
      <c r="O10" s="367"/>
      <c r="P10" s="367"/>
      <c r="Q10" s="367"/>
      <c r="R10" s="367"/>
      <c r="S10" s="367"/>
      <c r="T10" s="367"/>
      <c r="U10" s="368"/>
    </row>
    <row r="11" spans="1:21">
      <c r="A11" s="365"/>
      <c r="B11" s="386"/>
      <c r="C11" s="386"/>
      <c r="D11" s="386"/>
      <c r="E11" s="386"/>
      <c r="F11" s="386"/>
      <c r="G11" s="386"/>
      <c r="H11" s="386"/>
      <c r="I11" s="386"/>
      <c r="J11" s="387"/>
      <c r="L11" s="365"/>
      <c r="M11" s="367"/>
      <c r="N11" s="367"/>
      <c r="O11" s="367"/>
      <c r="P11" s="367"/>
      <c r="Q11" s="367"/>
      <c r="R11" s="367"/>
      <c r="S11" s="367"/>
      <c r="T11" s="367"/>
      <c r="U11" s="368"/>
    </row>
    <row r="12" spans="1:21" ht="18" customHeight="1">
      <c r="A12" s="371" t="s">
        <v>33</v>
      </c>
      <c r="B12" s="386"/>
      <c r="C12" s="386"/>
      <c r="D12" s="386"/>
      <c r="E12" s="386"/>
      <c r="F12" s="386"/>
      <c r="G12" s="386"/>
      <c r="H12" s="386"/>
      <c r="I12" s="386"/>
      <c r="J12" s="387"/>
      <c r="L12" s="371" t="s">
        <v>33</v>
      </c>
      <c r="M12" s="367" t="s">
        <v>206</v>
      </c>
      <c r="N12" s="367"/>
      <c r="O12" s="367"/>
      <c r="P12" s="367"/>
      <c r="Q12" s="367"/>
      <c r="R12" s="367"/>
      <c r="S12" s="367"/>
      <c r="T12" s="367"/>
      <c r="U12" s="368"/>
    </row>
    <row r="13" spans="1:21">
      <c r="A13" s="371"/>
      <c r="B13" s="386"/>
      <c r="C13" s="386"/>
      <c r="D13" s="386"/>
      <c r="E13" s="386"/>
      <c r="F13" s="386"/>
      <c r="G13" s="386"/>
      <c r="H13" s="386"/>
      <c r="I13" s="386"/>
      <c r="J13" s="387"/>
      <c r="L13" s="371"/>
      <c r="M13" s="367"/>
      <c r="N13" s="367"/>
      <c r="O13" s="367"/>
      <c r="P13" s="367"/>
      <c r="Q13" s="367"/>
      <c r="R13" s="367"/>
      <c r="S13" s="367"/>
      <c r="T13" s="367"/>
      <c r="U13" s="368"/>
    </row>
    <row r="14" spans="1:21">
      <c r="A14" s="371"/>
      <c r="B14" s="386"/>
      <c r="C14" s="386"/>
      <c r="D14" s="386"/>
      <c r="E14" s="386"/>
      <c r="F14" s="386"/>
      <c r="G14" s="386"/>
      <c r="H14" s="386"/>
      <c r="I14" s="386"/>
      <c r="J14" s="387"/>
      <c r="L14" s="371"/>
      <c r="M14" s="367"/>
      <c r="N14" s="367"/>
      <c r="O14" s="367"/>
      <c r="P14" s="367"/>
      <c r="Q14" s="367"/>
      <c r="R14" s="367"/>
      <c r="S14" s="367"/>
      <c r="T14" s="367"/>
      <c r="U14" s="368"/>
    </row>
    <row r="15" spans="1:21" ht="18" customHeight="1">
      <c r="A15" s="371"/>
      <c r="B15" s="386"/>
      <c r="C15" s="386"/>
      <c r="D15" s="386"/>
      <c r="E15" s="386"/>
      <c r="F15" s="386"/>
      <c r="G15" s="386"/>
      <c r="H15" s="386"/>
      <c r="I15" s="386"/>
      <c r="J15" s="387"/>
      <c r="L15" s="371"/>
      <c r="M15" s="367"/>
      <c r="N15" s="367"/>
      <c r="O15" s="367"/>
      <c r="P15" s="367"/>
      <c r="Q15" s="367"/>
      <c r="R15" s="367"/>
      <c r="S15" s="367"/>
      <c r="T15" s="367"/>
      <c r="U15" s="368"/>
    </row>
    <row r="16" spans="1:21">
      <c r="A16" s="371"/>
      <c r="B16" s="386"/>
      <c r="C16" s="386"/>
      <c r="D16" s="386"/>
      <c r="E16" s="386"/>
      <c r="F16" s="386"/>
      <c r="G16" s="386"/>
      <c r="H16" s="386"/>
      <c r="I16" s="386"/>
      <c r="J16" s="387"/>
      <c r="L16" s="371"/>
      <c r="M16" s="367"/>
      <c r="N16" s="367"/>
      <c r="O16" s="367"/>
      <c r="P16" s="367"/>
      <c r="Q16" s="367"/>
      <c r="R16" s="367"/>
      <c r="S16" s="367"/>
      <c r="T16" s="367"/>
      <c r="U16" s="368"/>
    </row>
    <row r="17" spans="1:21">
      <c r="A17" s="371"/>
      <c r="B17" s="386"/>
      <c r="C17" s="386"/>
      <c r="D17" s="386"/>
      <c r="E17" s="386"/>
      <c r="F17" s="386"/>
      <c r="G17" s="386"/>
      <c r="H17" s="386"/>
      <c r="I17" s="386"/>
      <c r="J17" s="387"/>
      <c r="L17" s="371"/>
      <c r="M17" s="367"/>
      <c r="N17" s="367"/>
      <c r="O17" s="367"/>
      <c r="P17" s="367"/>
      <c r="Q17" s="367"/>
      <c r="R17" s="367"/>
      <c r="S17" s="367"/>
      <c r="T17" s="367"/>
      <c r="U17" s="368"/>
    </row>
    <row r="18" spans="1:21">
      <c r="A18" s="371"/>
      <c r="B18" s="386"/>
      <c r="C18" s="386"/>
      <c r="D18" s="386"/>
      <c r="E18" s="386"/>
      <c r="F18" s="386"/>
      <c r="G18" s="386"/>
      <c r="H18" s="386"/>
      <c r="I18" s="386"/>
      <c r="J18" s="387"/>
      <c r="L18" s="371"/>
      <c r="M18" s="367"/>
      <c r="N18" s="367"/>
      <c r="O18" s="367"/>
      <c r="P18" s="367"/>
      <c r="Q18" s="367"/>
      <c r="R18" s="367"/>
      <c r="S18" s="367"/>
      <c r="T18" s="367"/>
      <c r="U18" s="368"/>
    </row>
    <row r="19" spans="1:21">
      <c r="A19" s="371"/>
      <c r="B19" s="386"/>
      <c r="C19" s="386"/>
      <c r="D19" s="386"/>
      <c r="E19" s="386"/>
      <c r="F19" s="386"/>
      <c r="G19" s="386"/>
      <c r="H19" s="386"/>
      <c r="I19" s="386"/>
      <c r="J19" s="387"/>
      <c r="L19" s="371"/>
      <c r="M19" s="367"/>
      <c r="N19" s="367"/>
      <c r="O19" s="367"/>
      <c r="P19" s="367"/>
      <c r="Q19" s="367"/>
      <c r="R19" s="367"/>
      <c r="S19" s="367"/>
      <c r="T19" s="367"/>
      <c r="U19" s="368"/>
    </row>
    <row r="20" spans="1:21">
      <c r="A20" s="371"/>
      <c r="B20" s="372" t="s">
        <v>34</v>
      </c>
      <c r="C20" s="372"/>
      <c r="D20" s="377"/>
      <c r="E20" s="377"/>
      <c r="F20" s="377"/>
      <c r="G20" s="377"/>
      <c r="H20" s="377"/>
      <c r="I20" s="377"/>
      <c r="J20" s="378"/>
      <c r="L20" s="371"/>
      <c r="M20" s="372" t="s">
        <v>34</v>
      </c>
      <c r="N20" s="372"/>
      <c r="O20" s="379" t="s">
        <v>207</v>
      </c>
      <c r="P20" s="379"/>
      <c r="Q20" s="379"/>
      <c r="R20" s="379"/>
      <c r="S20" s="379"/>
      <c r="T20" s="379"/>
      <c r="U20" s="380"/>
    </row>
    <row r="21" spans="1:21">
      <c r="A21" s="371"/>
      <c r="B21" s="372" t="s">
        <v>35</v>
      </c>
      <c r="C21" s="372"/>
      <c r="D21" s="397" t="str">
        <f>IF(COUNTA('実施スケジュール一覧 '!E5:E204)=0,"入力不要",COUNTA('実施スケジュール一覧 '!E5:E204))</f>
        <v>入力不要</v>
      </c>
      <c r="E21" s="397"/>
      <c r="F21" s="397"/>
      <c r="G21" s="397"/>
      <c r="H21" s="397"/>
      <c r="I21" s="397"/>
      <c r="J21" s="398"/>
      <c r="L21" s="371"/>
      <c r="M21" s="372" t="s">
        <v>35</v>
      </c>
      <c r="N21" s="372"/>
      <c r="O21" s="373" t="s">
        <v>213</v>
      </c>
      <c r="P21" s="373"/>
      <c r="Q21" s="373"/>
      <c r="R21" s="373"/>
      <c r="S21" s="373"/>
      <c r="T21" s="373"/>
      <c r="U21" s="374"/>
    </row>
    <row r="22" spans="1:21">
      <c r="A22" s="371"/>
      <c r="B22" s="372" t="s">
        <v>36</v>
      </c>
      <c r="C22" s="372"/>
      <c r="D22" s="395" t="str">
        <f>IF(SUM('実施スケジュール一覧 '!I5:I204)=0,"入力不要",SUM('実施スケジュール一覧 '!I5:I204))</f>
        <v>入力不要</v>
      </c>
      <c r="E22" s="395"/>
      <c r="F22" s="395"/>
      <c r="G22" s="395"/>
      <c r="H22" s="395"/>
      <c r="I22" s="395"/>
      <c r="J22" s="396"/>
      <c r="L22" s="371"/>
      <c r="M22" s="372" t="s">
        <v>36</v>
      </c>
      <c r="N22" s="372"/>
      <c r="O22" s="375" t="s">
        <v>208</v>
      </c>
      <c r="P22" s="375"/>
      <c r="Q22" s="375"/>
      <c r="R22" s="375"/>
      <c r="S22" s="375"/>
      <c r="T22" s="375"/>
      <c r="U22" s="376"/>
    </row>
    <row r="23" spans="1:21">
      <c r="A23" s="371" t="s">
        <v>37</v>
      </c>
      <c r="B23" s="377"/>
      <c r="C23" s="377"/>
      <c r="D23" s="377"/>
      <c r="E23" s="377"/>
      <c r="F23" s="377"/>
      <c r="G23" s="377"/>
      <c r="H23" s="377"/>
      <c r="I23" s="377"/>
      <c r="J23" s="378"/>
      <c r="L23" s="371" t="s">
        <v>37</v>
      </c>
      <c r="M23" s="379" t="s">
        <v>214</v>
      </c>
      <c r="N23" s="379"/>
      <c r="O23" s="379"/>
      <c r="P23" s="379"/>
      <c r="Q23" s="379"/>
      <c r="R23" s="379"/>
      <c r="S23" s="379"/>
      <c r="T23" s="379"/>
      <c r="U23" s="380"/>
    </row>
    <row r="24" spans="1:21">
      <c r="A24" s="371"/>
      <c r="B24" s="377" t="s">
        <v>50</v>
      </c>
      <c r="C24" s="377"/>
      <c r="D24" s="377"/>
      <c r="E24" s="377"/>
      <c r="F24" s="377"/>
      <c r="G24" s="377"/>
      <c r="H24" s="377"/>
      <c r="I24" s="377"/>
      <c r="J24" s="378"/>
      <c r="L24" s="371"/>
      <c r="M24" s="377" t="s">
        <v>50</v>
      </c>
      <c r="N24" s="377"/>
      <c r="O24" s="377"/>
      <c r="P24" s="377"/>
      <c r="Q24" s="377"/>
      <c r="R24" s="377"/>
      <c r="S24" s="377"/>
      <c r="T24" s="377"/>
      <c r="U24" s="378"/>
    </row>
    <row r="25" spans="1:21" ht="18" customHeight="1">
      <c r="A25" s="371"/>
      <c r="B25" s="386"/>
      <c r="C25" s="386"/>
      <c r="D25" s="386"/>
      <c r="E25" s="386"/>
      <c r="F25" s="386"/>
      <c r="G25" s="386"/>
      <c r="H25" s="386"/>
      <c r="I25" s="386"/>
      <c r="J25" s="387"/>
      <c r="L25" s="371"/>
      <c r="M25" s="367" t="s">
        <v>209</v>
      </c>
      <c r="N25" s="367"/>
      <c r="O25" s="367"/>
      <c r="P25" s="367"/>
      <c r="Q25" s="367"/>
      <c r="R25" s="367"/>
      <c r="S25" s="367"/>
      <c r="T25" s="367"/>
      <c r="U25" s="368"/>
    </row>
    <row r="26" spans="1:21">
      <c r="A26" s="371"/>
      <c r="B26" s="386"/>
      <c r="C26" s="386"/>
      <c r="D26" s="386"/>
      <c r="E26" s="386"/>
      <c r="F26" s="386"/>
      <c r="G26" s="386"/>
      <c r="H26" s="386"/>
      <c r="I26" s="386"/>
      <c r="J26" s="387"/>
      <c r="L26" s="371"/>
      <c r="M26" s="367"/>
      <c r="N26" s="367"/>
      <c r="O26" s="367"/>
      <c r="P26" s="367"/>
      <c r="Q26" s="367"/>
      <c r="R26" s="367"/>
      <c r="S26" s="367"/>
      <c r="T26" s="367"/>
      <c r="U26" s="368"/>
    </row>
    <row r="27" spans="1:21">
      <c r="A27" s="371"/>
      <c r="B27" s="386"/>
      <c r="C27" s="386"/>
      <c r="D27" s="386"/>
      <c r="E27" s="386"/>
      <c r="F27" s="386"/>
      <c r="G27" s="386"/>
      <c r="H27" s="386"/>
      <c r="I27" s="386"/>
      <c r="J27" s="387"/>
      <c r="L27" s="371"/>
      <c r="M27" s="367"/>
      <c r="N27" s="367"/>
      <c r="O27" s="367"/>
      <c r="P27" s="367"/>
      <c r="Q27" s="367"/>
      <c r="R27" s="367"/>
      <c r="S27" s="367"/>
      <c r="T27" s="367"/>
      <c r="U27" s="368"/>
    </row>
    <row r="28" spans="1:21">
      <c r="A28" s="371"/>
      <c r="B28" s="386"/>
      <c r="C28" s="386"/>
      <c r="D28" s="386"/>
      <c r="E28" s="386"/>
      <c r="F28" s="386"/>
      <c r="G28" s="386"/>
      <c r="H28" s="386"/>
      <c r="I28" s="386"/>
      <c r="J28" s="387"/>
      <c r="L28" s="371"/>
      <c r="M28" s="367"/>
      <c r="N28" s="367"/>
      <c r="O28" s="367"/>
      <c r="P28" s="367"/>
      <c r="Q28" s="367"/>
      <c r="R28" s="367"/>
      <c r="S28" s="367"/>
      <c r="T28" s="367"/>
      <c r="U28" s="368"/>
    </row>
    <row r="29" spans="1:21" ht="18" customHeight="1">
      <c r="A29" s="371"/>
      <c r="B29" s="386"/>
      <c r="C29" s="386"/>
      <c r="D29" s="386"/>
      <c r="E29" s="386"/>
      <c r="F29" s="386"/>
      <c r="G29" s="386"/>
      <c r="H29" s="386"/>
      <c r="I29" s="386"/>
      <c r="J29" s="387"/>
      <c r="L29" s="371"/>
      <c r="M29" s="367"/>
      <c r="N29" s="367"/>
      <c r="O29" s="367"/>
      <c r="P29" s="367"/>
      <c r="Q29" s="367"/>
      <c r="R29" s="367"/>
      <c r="S29" s="367"/>
      <c r="T29" s="367"/>
      <c r="U29" s="368"/>
    </row>
    <row r="30" spans="1:21">
      <c r="A30" s="371"/>
      <c r="B30" s="377" t="s">
        <v>41</v>
      </c>
      <c r="C30" s="377"/>
      <c r="D30" s="377"/>
      <c r="E30" s="377"/>
      <c r="F30" s="377"/>
      <c r="G30" s="377"/>
      <c r="H30" s="377"/>
      <c r="I30" s="377"/>
      <c r="J30" s="378"/>
      <c r="L30" s="371"/>
      <c r="M30" s="377" t="s">
        <v>41</v>
      </c>
      <c r="N30" s="377"/>
      <c r="O30" s="377"/>
      <c r="P30" s="377"/>
      <c r="Q30" s="377"/>
      <c r="R30" s="377"/>
      <c r="S30" s="377"/>
      <c r="T30" s="377"/>
      <c r="U30" s="378"/>
    </row>
    <row r="31" spans="1:21" ht="18" customHeight="1">
      <c r="A31" s="371"/>
      <c r="B31" s="386"/>
      <c r="C31" s="386"/>
      <c r="D31" s="386"/>
      <c r="E31" s="386"/>
      <c r="F31" s="386"/>
      <c r="G31" s="386"/>
      <c r="H31" s="386"/>
      <c r="I31" s="386"/>
      <c r="J31" s="387"/>
      <c r="L31" s="371"/>
      <c r="M31" s="367" t="s">
        <v>210</v>
      </c>
      <c r="N31" s="367"/>
      <c r="O31" s="367"/>
      <c r="P31" s="367"/>
      <c r="Q31" s="367"/>
      <c r="R31" s="367"/>
      <c r="S31" s="367"/>
      <c r="T31" s="367"/>
      <c r="U31" s="368"/>
    </row>
    <row r="32" spans="1:21">
      <c r="A32" s="371"/>
      <c r="B32" s="386"/>
      <c r="C32" s="386"/>
      <c r="D32" s="386"/>
      <c r="E32" s="386"/>
      <c r="F32" s="386"/>
      <c r="G32" s="386"/>
      <c r="H32" s="386"/>
      <c r="I32" s="386"/>
      <c r="J32" s="387"/>
      <c r="L32" s="371"/>
      <c r="M32" s="367"/>
      <c r="N32" s="367"/>
      <c r="O32" s="367"/>
      <c r="P32" s="367"/>
      <c r="Q32" s="367"/>
      <c r="R32" s="367"/>
      <c r="S32" s="367"/>
      <c r="T32" s="367"/>
      <c r="U32" s="368"/>
    </row>
    <row r="33" spans="1:21">
      <c r="A33" s="371"/>
      <c r="B33" s="386"/>
      <c r="C33" s="386"/>
      <c r="D33" s="386"/>
      <c r="E33" s="386"/>
      <c r="F33" s="386"/>
      <c r="G33" s="386"/>
      <c r="H33" s="386"/>
      <c r="I33" s="386"/>
      <c r="J33" s="387"/>
      <c r="L33" s="371"/>
      <c r="M33" s="367"/>
      <c r="N33" s="367"/>
      <c r="O33" s="367"/>
      <c r="P33" s="367"/>
      <c r="Q33" s="367"/>
      <c r="R33" s="367"/>
      <c r="S33" s="367"/>
      <c r="T33" s="367"/>
      <c r="U33" s="368"/>
    </row>
    <row r="34" spans="1:21">
      <c r="A34" s="371"/>
      <c r="B34" s="386"/>
      <c r="C34" s="386"/>
      <c r="D34" s="386"/>
      <c r="E34" s="386"/>
      <c r="F34" s="386"/>
      <c r="G34" s="386"/>
      <c r="H34" s="386"/>
      <c r="I34" s="386"/>
      <c r="J34" s="387"/>
      <c r="L34" s="371"/>
      <c r="M34" s="367"/>
      <c r="N34" s="367"/>
      <c r="O34" s="367"/>
      <c r="P34" s="367"/>
      <c r="Q34" s="367"/>
      <c r="R34" s="367"/>
      <c r="S34" s="367"/>
      <c r="T34" s="367"/>
      <c r="U34" s="368"/>
    </row>
    <row r="35" spans="1:21">
      <c r="A35" s="371"/>
      <c r="B35" s="386"/>
      <c r="C35" s="386"/>
      <c r="D35" s="386"/>
      <c r="E35" s="386"/>
      <c r="F35" s="386"/>
      <c r="G35" s="386"/>
      <c r="H35" s="386"/>
      <c r="I35" s="386"/>
      <c r="J35" s="387"/>
      <c r="L35" s="371"/>
      <c r="M35" s="367"/>
      <c r="N35" s="367"/>
      <c r="O35" s="367"/>
      <c r="P35" s="367"/>
      <c r="Q35" s="367"/>
      <c r="R35" s="367"/>
      <c r="S35" s="367"/>
      <c r="T35" s="367"/>
      <c r="U35" s="368"/>
    </row>
    <row r="36" spans="1:21">
      <c r="A36" s="365" t="s">
        <v>51</v>
      </c>
      <c r="B36" s="386"/>
      <c r="C36" s="386"/>
      <c r="D36" s="386"/>
      <c r="E36" s="386"/>
      <c r="F36" s="386"/>
      <c r="G36" s="386"/>
      <c r="H36" s="386"/>
      <c r="I36" s="386"/>
      <c r="J36" s="387"/>
      <c r="L36" s="365" t="s">
        <v>51</v>
      </c>
      <c r="M36" s="367" t="s">
        <v>211</v>
      </c>
      <c r="N36" s="367"/>
      <c r="O36" s="367"/>
      <c r="P36" s="367"/>
      <c r="Q36" s="367"/>
      <c r="R36" s="367"/>
      <c r="S36" s="367"/>
      <c r="T36" s="367"/>
      <c r="U36" s="368"/>
    </row>
    <row r="37" spans="1:21">
      <c r="A37" s="365"/>
      <c r="B37" s="386"/>
      <c r="C37" s="386"/>
      <c r="D37" s="386"/>
      <c r="E37" s="386"/>
      <c r="F37" s="386"/>
      <c r="G37" s="386"/>
      <c r="H37" s="386"/>
      <c r="I37" s="386"/>
      <c r="J37" s="387"/>
      <c r="L37" s="365"/>
      <c r="M37" s="367"/>
      <c r="N37" s="367"/>
      <c r="O37" s="367"/>
      <c r="P37" s="367"/>
      <c r="Q37" s="367"/>
      <c r="R37" s="367"/>
      <c r="S37" s="367"/>
      <c r="T37" s="367"/>
      <c r="U37" s="368"/>
    </row>
    <row r="38" spans="1:21">
      <c r="A38" s="365"/>
      <c r="B38" s="386"/>
      <c r="C38" s="386"/>
      <c r="D38" s="386"/>
      <c r="E38" s="386"/>
      <c r="F38" s="386"/>
      <c r="G38" s="386"/>
      <c r="H38" s="386"/>
      <c r="I38" s="386"/>
      <c r="J38" s="387"/>
      <c r="L38" s="365"/>
      <c r="M38" s="367"/>
      <c r="N38" s="367"/>
      <c r="O38" s="367"/>
      <c r="P38" s="367"/>
      <c r="Q38" s="367"/>
      <c r="R38" s="367"/>
      <c r="S38" s="367"/>
      <c r="T38" s="367"/>
      <c r="U38" s="368"/>
    </row>
    <row r="39" spans="1:21">
      <c r="A39" s="365"/>
      <c r="B39" s="386"/>
      <c r="C39" s="386"/>
      <c r="D39" s="386"/>
      <c r="E39" s="386"/>
      <c r="F39" s="386"/>
      <c r="G39" s="386"/>
      <c r="H39" s="386"/>
      <c r="I39" s="386"/>
      <c r="J39" s="387"/>
      <c r="L39" s="365"/>
      <c r="M39" s="367"/>
      <c r="N39" s="367"/>
      <c r="O39" s="367"/>
      <c r="P39" s="367"/>
      <c r="Q39" s="367"/>
      <c r="R39" s="367"/>
      <c r="S39" s="367"/>
      <c r="T39" s="367"/>
      <c r="U39" s="368"/>
    </row>
    <row r="40" spans="1:21" ht="18.600000000000001" thickBot="1">
      <c r="A40" s="366"/>
      <c r="B40" s="392"/>
      <c r="C40" s="392"/>
      <c r="D40" s="392"/>
      <c r="E40" s="392"/>
      <c r="F40" s="392"/>
      <c r="G40" s="392"/>
      <c r="H40" s="392"/>
      <c r="I40" s="392"/>
      <c r="J40" s="393"/>
      <c r="L40" s="366"/>
      <c r="M40" s="369"/>
      <c r="N40" s="369"/>
      <c r="O40" s="369"/>
      <c r="P40" s="369"/>
      <c r="Q40" s="369"/>
      <c r="R40" s="369"/>
      <c r="S40" s="369"/>
      <c r="T40" s="369"/>
      <c r="U40" s="370"/>
    </row>
    <row r="45" spans="1:21">
      <c r="A45" t="s">
        <v>46</v>
      </c>
    </row>
    <row r="46" spans="1:21">
      <c r="A46" t="s">
        <v>27</v>
      </c>
    </row>
    <row r="47" spans="1:21">
      <c r="A47" t="s">
        <v>28</v>
      </c>
    </row>
    <row r="48" spans="1:21">
      <c r="A48" t="s">
        <v>29</v>
      </c>
    </row>
    <row r="49" spans="1:1">
      <c r="A49" t="s">
        <v>30</v>
      </c>
    </row>
    <row r="50" spans="1:1">
      <c r="A50" t="s">
        <v>31</v>
      </c>
    </row>
    <row r="51" spans="1:1">
      <c r="A51" t="s">
        <v>32</v>
      </c>
    </row>
    <row r="53" spans="1:1">
      <c r="A53" t="s">
        <v>49</v>
      </c>
    </row>
    <row r="54" spans="1:1">
      <c r="A54" t="s">
        <v>38</v>
      </c>
    </row>
    <row r="55" spans="1:1">
      <c r="A55" t="s">
        <v>39</v>
      </c>
    </row>
    <row r="56" spans="1:1">
      <c r="A56" t="s">
        <v>40</v>
      </c>
    </row>
  </sheetData>
  <mergeCells count="46">
    <mergeCell ref="A36:A40"/>
    <mergeCell ref="B36:J40"/>
    <mergeCell ref="A1:J2"/>
    <mergeCell ref="B23:J23"/>
    <mergeCell ref="B24:J24"/>
    <mergeCell ref="B25:J29"/>
    <mergeCell ref="B30:J30"/>
    <mergeCell ref="B31:J35"/>
    <mergeCell ref="A23:A35"/>
    <mergeCell ref="B22:C22"/>
    <mergeCell ref="B21:C21"/>
    <mergeCell ref="B20:C20"/>
    <mergeCell ref="D22:J22"/>
    <mergeCell ref="D21:J21"/>
    <mergeCell ref="D20:J20"/>
    <mergeCell ref="B6:J6"/>
    <mergeCell ref="B12:J19"/>
    <mergeCell ref="A12:A22"/>
    <mergeCell ref="B5:J5"/>
    <mergeCell ref="B4:J4"/>
    <mergeCell ref="B3:J3"/>
    <mergeCell ref="A7:A11"/>
    <mergeCell ref="B7:J11"/>
    <mergeCell ref="M20:N20"/>
    <mergeCell ref="O20:U20"/>
    <mergeCell ref="L1:U2"/>
    <mergeCell ref="M3:U3"/>
    <mergeCell ref="M4:U4"/>
    <mergeCell ref="M5:U5"/>
    <mergeCell ref="M6:U6"/>
    <mergeCell ref="L36:L40"/>
    <mergeCell ref="M36:U40"/>
    <mergeCell ref="L7:L11"/>
    <mergeCell ref="M7:U11"/>
    <mergeCell ref="L12:L22"/>
    <mergeCell ref="M12:U19"/>
    <mergeCell ref="M21:N21"/>
    <mergeCell ref="O21:U21"/>
    <mergeCell ref="M22:N22"/>
    <mergeCell ref="O22:U22"/>
    <mergeCell ref="L23:L35"/>
    <mergeCell ref="M25:U29"/>
    <mergeCell ref="M30:U30"/>
    <mergeCell ref="M31:U35"/>
    <mergeCell ref="M23:U23"/>
    <mergeCell ref="M24:U24"/>
  </mergeCells>
  <phoneticPr fontId="3"/>
  <conditionalFormatting sqref="B6:J19 D20:J20 B23:J23 B25:J29 B31:J40">
    <cfRule type="cellIs" dxfId="340" priority="2" operator="equal">
      <formula>""</formula>
    </cfRule>
  </conditionalFormatting>
  <conditionalFormatting sqref="M6:U19 O20:U20 M23:U23 M25:U29 M31:U40">
    <cfRule type="cellIs" dxfId="339" priority="1" operator="equal">
      <formula>""</formula>
    </cfRule>
  </conditionalFormatting>
  <dataValidations count="3">
    <dataValidation type="list" allowBlank="1" showInputMessage="1" showErrorMessage="1" sqref="B6:J6" xr:uid="{61C55C58-CECB-48F8-BAB6-228B2ED1F974}">
      <formula1>A46:A51</formula1>
    </dataValidation>
    <dataValidation type="list" allowBlank="1" showInputMessage="1" showErrorMessage="1" sqref="B23:J23" xr:uid="{B91A8975-BB8F-479A-9A64-CF720D3A1063}">
      <formula1>A54:A56</formula1>
    </dataValidation>
    <dataValidation allowBlank="1" showInputMessage="1" showErrorMessage="1" promptTitle="！入力不要！" prompt="自動入力なので、入力しないでください。" sqref="B3:J5 D21:J22" xr:uid="{2FBC03AC-6EF5-4992-B236-85BBC5FFD1D0}"/>
  </dataValidations>
  <pageMargins left="0.25" right="0.25" top="0.75" bottom="0.75" header="0.3" footer="0.3"/>
  <pageSetup paperSize="9" fitToHeight="0" orientation="portrait"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86B7B-30E8-47CF-AD50-3530C3524208}">
  <sheetPr>
    <pageSetUpPr fitToPage="1"/>
  </sheetPr>
  <dimension ref="A1:AI1048575"/>
  <sheetViews>
    <sheetView view="pageBreakPreview" zoomScale="70" zoomScaleNormal="100" zoomScaleSheetLayoutView="70" workbookViewId="0">
      <selection activeCell="F9" sqref="F9:F10"/>
    </sheetView>
  </sheetViews>
  <sheetFormatPr defaultColWidth="8.59765625" defaultRowHeight="18"/>
  <cols>
    <col min="1" max="1" width="4.3984375" style="146" customWidth="1"/>
    <col min="2" max="2" width="8.8984375" style="146" bestFit="1" customWidth="1"/>
    <col min="3" max="3" width="3.19921875" style="151" customWidth="1"/>
    <col min="4" max="4" width="8.8984375" style="146" bestFit="1" customWidth="1"/>
    <col min="5" max="5" width="27.69921875" style="146" customWidth="1"/>
    <col min="6" max="6" width="18.8984375" style="146" customWidth="1"/>
    <col min="7" max="7" width="17" style="146" customWidth="1"/>
    <col min="8" max="8" width="5.09765625" style="146" bestFit="1" customWidth="1"/>
    <col min="9" max="9" width="3.8984375" style="209" bestFit="1" customWidth="1"/>
    <col min="10" max="10" width="2.59765625" style="210" bestFit="1" customWidth="1"/>
    <col min="11" max="11" width="10.3984375" style="209" bestFit="1" customWidth="1"/>
    <col min="12" max="12" width="9.09765625" style="146" customWidth="1"/>
    <col min="13" max="13" width="13.19921875" style="146" customWidth="1"/>
    <col min="14" max="16" width="8.8984375" style="146" customWidth="1"/>
    <col min="17" max="17" width="16.59765625" style="151" customWidth="1"/>
    <col min="18" max="22" width="8.59765625" style="146"/>
    <col min="23" max="23" width="13.8984375" style="146" customWidth="1"/>
    <col min="24" max="24" width="16.3984375" style="146" customWidth="1"/>
    <col min="25" max="25" width="13.3984375" style="146" customWidth="1"/>
    <col min="26" max="26" width="5.3984375" style="146" bestFit="1" customWidth="1"/>
    <col min="27" max="27" width="3.5" style="146" bestFit="1" customWidth="1"/>
    <col min="28" max="28" width="2.8984375" style="146" bestFit="1" customWidth="1"/>
    <col min="29" max="16384" width="8.59765625" style="146"/>
  </cols>
  <sheetData>
    <row r="1" spans="1:35" ht="34.5" customHeight="1" thickBot="1">
      <c r="A1" s="399" t="s">
        <v>54</v>
      </c>
      <c r="B1" s="399"/>
      <c r="C1" s="399"/>
      <c r="D1" s="399"/>
      <c r="E1" s="399"/>
      <c r="F1" s="399"/>
      <c r="G1" s="399"/>
      <c r="H1" s="399"/>
      <c r="I1" s="399"/>
      <c r="J1" s="399"/>
      <c r="K1" s="399"/>
      <c r="L1" s="399"/>
      <c r="M1" s="399"/>
      <c r="N1" s="399"/>
      <c r="O1" s="399"/>
      <c r="P1" s="399"/>
      <c r="Q1" s="399"/>
    </row>
    <row r="2" spans="1:35" s="151" customFormat="1" ht="18.600000000000001" thickBot="1">
      <c r="A2" s="147" t="s">
        <v>42</v>
      </c>
      <c r="B2" s="400" t="s">
        <v>60</v>
      </c>
      <c r="C2" s="400"/>
      <c r="D2" s="400"/>
      <c r="E2" s="148" t="s">
        <v>43</v>
      </c>
      <c r="F2" s="148" t="s">
        <v>44</v>
      </c>
      <c r="G2" s="148" t="s">
        <v>45</v>
      </c>
      <c r="H2" s="401" t="s">
        <v>163</v>
      </c>
      <c r="I2" s="402"/>
      <c r="J2" s="403"/>
      <c r="K2" s="404" t="s">
        <v>164</v>
      </c>
      <c r="L2" s="405"/>
      <c r="M2" s="318" t="s">
        <v>165</v>
      </c>
      <c r="N2" s="404" t="s">
        <v>166</v>
      </c>
      <c r="O2" s="406"/>
      <c r="P2" s="405"/>
      <c r="Q2" s="150" t="s">
        <v>52</v>
      </c>
      <c r="S2" s="147" t="s">
        <v>42</v>
      </c>
      <c r="T2" s="400" t="s">
        <v>60</v>
      </c>
      <c r="U2" s="400"/>
      <c r="V2" s="400"/>
      <c r="W2" s="148" t="s">
        <v>43</v>
      </c>
      <c r="X2" s="148" t="s">
        <v>44</v>
      </c>
      <c r="Y2" s="148" t="s">
        <v>45</v>
      </c>
      <c r="Z2" s="401" t="s">
        <v>163</v>
      </c>
      <c r="AA2" s="402"/>
      <c r="AB2" s="403"/>
      <c r="AC2" s="404" t="s">
        <v>164</v>
      </c>
      <c r="AD2" s="405"/>
      <c r="AE2" s="149" t="s">
        <v>165</v>
      </c>
      <c r="AF2" s="404" t="s">
        <v>166</v>
      </c>
      <c r="AG2" s="406"/>
      <c r="AH2" s="405"/>
      <c r="AI2" s="150" t="s">
        <v>52</v>
      </c>
    </row>
    <row r="3" spans="1:35" ht="18.600000000000001" thickTop="1">
      <c r="A3" s="407" t="s">
        <v>55</v>
      </c>
      <c r="B3" s="409">
        <v>45460</v>
      </c>
      <c r="C3" s="410"/>
      <c r="D3" s="411"/>
      <c r="E3" s="412" t="s">
        <v>57</v>
      </c>
      <c r="F3" s="414" t="s">
        <v>58</v>
      </c>
      <c r="G3" s="414" t="s">
        <v>59</v>
      </c>
      <c r="H3" s="152" t="s">
        <v>167</v>
      </c>
      <c r="I3" s="153">
        <v>10</v>
      </c>
      <c r="J3" s="154" t="s">
        <v>168</v>
      </c>
      <c r="K3" s="155" t="s">
        <v>226</v>
      </c>
      <c r="L3" s="156">
        <v>500</v>
      </c>
      <c r="M3" s="416" cm="1">
        <f t="array" ref="M3">_xlfn.IFS(K3="1組あたり",I3*L3,AND(K3="大人1人あたり",K4=""),I3*L3,AND(K3="大人1人あたり",K4="子ども1人あたり"),(I3*L3)+(I4*L4),I3="","")</f>
        <v>5000</v>
      </c>
      <c r="N3" s="157" t="s">
        <v>170</v>
      </c>
      <c r="O3" s="157" t="s">
        <v>171</v>
      </c>
      <c r="P3" s="213" t="s">
        <v>172</v>
      </c>
      <c r="Q3" s="418" t="s">
        <v>189</v>
      </c>
      <c r="S3" s="407" t="s">
        <v>55</v>
      </c>
      <c r="T3" s="438">
        <v>45460</v>
      </c>
      <c r="U3" s="439"/>
      <c r="V3" s="440"/>
      <c r="W3" s="412" t="s">
        <v>57</v>
      </c>
      <c r="X3" s="414" t="s">
        <v>58</v>
      </c>
      <c r="Y3" s="414" t="s">
        <v>59</v>
      </c>
      <c r="Z3" s="152" t="s">
        <v>167</v>
      </c>
      <c r="AA3" s="153">
        <v>10</v>
      </c>
      <c r="AB3" s="154" t="s">
        <v>168</v>
      </c>
      <c r="AC3" s="155" t="s">
        <v>226</v>
      </c>
      <c r="AD3" s="156">
        <v>500</v>
      </c>
      <c r="AE3" s="416" cm="1">
        <f t="array" ref="AE3">_xlfn.IFS(AC3="1組あたり",AA3*AD3,AND(AC3="大人1人あたり",AC4=""),AA3*AD3,AND(AC3="大人1人あたり",AC4="子ども1人あたり"),(AA3*AD3)+(AA4*AD4),AA3="","")</f>
        <v>5000</v>
      </c>
      <c r="AF3" s="157" t="s">
        <v>170</v>
      </c>
      <c r="AG3" s="157" t="s">
        <v>171</v>
      </c>
      <c r="AH3" s="158" t="s">
        <v>172</v>
      </c>
      <c r="AI3" s="420"/>
    </row>
    <row r="4" spans="1:35">
      <c r="A4" s="408"/>
      <c r="B4" s="159">
        <v>0.41666666666666669</v>
      </c>
      <c r="C4" s="160" t="s">
        <v>56</v>
      </c>
      <c r="D4" s="161">
        <v>0.45833333333333331</v>
      </c>
      <c r="E4" s="413"/>
      <c r="F4" s="415"/>
      <c r="G4" s="415"/>
      <c r="H4" s="162" t="s">
        <v>173</v>
      </c>
      <c r="I4" s="153">
        <v>10</v>
      </c>
      <c r="J4" s="163" t="s">
        <v>168</v>
      </c>
      <c r="K4" s="164"/>
      <c r="L4" s="165"/>
      <c r="M4" s="417"/>
      <c r="N4" s="166">
        <v>1</v>
      </c>
      <c r="O4" s="166">
        <v>2</v>
      </c>
      <c r="P4" s="166">
        <v>2</v>
      </c>
      <c r="Q4" s="419"/>
      <c r="S4" s="408"/>
      <c r="T4" s="216">
        <v>0.41666666666666669</v>
      </c>
      <c r="U4" s="215" t="s">
        <v>56</v>
      </c>
      <c r="V4" s="161">
        <v>0.45833333333333331</v>
      </c>
      <c r="W4" s="413"/>
      <c r="X4" s="415"/>
      <c r="Y4" s="415"/>
      <c r="Z4" s="162" t="s">
        <v>173</v>
      </c>
      <c r="AA4" s="153">
        <v>10</v>
      </c>
      <c r="AB4" s="163" t="s">
        <v>168</v>
      </c>
      <c r="AC4" s="164"/>
      <c r="AD4" s="165"/>
      <c r="AE4" s="417"/>
      <c r="AF4" s="166">
        <v>1</v>
      </c>
      <c r="AG4" s="166">
        <v>2</v>
      </c>
      <c r="AH4" s="166">
        <v>2</v>
      </c>
      <c r="AI4" s="421"/>
    </row>
    <row r="5" spans="1:35" ht="18" customHeight="1">
      <c r="A5" s="422">
        <v>1</v>
      </c>
      <c r="B5" s="424"/>
      <c r="C5" s="425"/>
      <c r="D5" s="426"/>
      <c r="E5" s="427"/>
      <c r="F5" s="429"/>
      <c r="G5" s="429"/>
      <c r="H5" s="167" t="s">
        <v>167</v>
      </c>
      <c r="I5" s="168"/>
      <c r="J5" s="169" t="s">
        <v>168</v>
      </c>
      <c r="K5" s="170"/>
      <c r="L5" s="171"/>
      <c r="M5" s="431" t="str" cm="1">
        <f t="array" ref="M5">_xlfn.IFS(K5="1組あたり",I5*L5,AND(K5="大人1人あたり",K6=""),I5*L5,AND(K5="",K6="子ども1人あたり"),I6*L6,AND(K5="大人1人あたり",K6="子ども1人あたり"),(I5*L5)+(I6*L6),AND(I5="",I6=""),"")</f>
        <v/>
      </c>
      <c r="N5" s="172" t="s">
        <v>170</v>
      </c>
      <c r="O5" s="172" t="s">
        <v>171</v>
      </c>
      <c r="P5" s="211" t="s">
        <v>172</v>
      </c>
      <c r="Q5" s="433"/>
      <c r="S5" s="422">
        <v>1</v>
      </c>
      <c r="T5" s="435" t="s">
        <v>193</v>
      </c>
      <c r="U5" s="436"/>
      <c r="V5" s="437"/>
      <c r="W5" s="441" t="s">
        <v>196</v>
      </c>
      <c r="X5" s="441" t="s">
        <v>230</v>
      </c>
      <c r="Y5" s="441" t="s">
        <v>175</v>
      </c>
      <c r="Z5" s="167" t="s">
        <v>167</v>
      </c>
      <c r="AA5" s="185">
        <v>10</v>
      </c>
      <c r="AB5" s="169" t="s">
        <v>168</v>
      </c>
      <c r="AC5" s="186" t="s">
        <v>169</v>
      </c>
      <c r="AD5" s="187">
        <v>500</v>
      </c>
      <c r="AE5" s="431" cm="1">
        <f t="array" ref="AE5">_xlfn.IFS(AC5="1組あたり",AA5*AD5,AND(AC5="大人1人あたり",AC6=""),AA5*AD5,AND(AC5="大人1人あたり",AC6="子ども1人あたり"),(AA5*AD5)+(AA6*AD6),AA5="","")</f>
        <v>5000</v>
      </c>
      <c r="AF5" s="172" t="s">
        <v>170</v>
      </c>
      <c r="AG5" s="172" t="s">
        <v>171</v>
      </c>
      <c r="AH5" s="173" t="s">
        <v>172</v>
      </c>
      <c r="AI5" s="443"/>
    </row>
    <row r="6" spans="1:35">
      <c r="A6" s="423"/>
      <c r="B6" s="174"/>
      <c r="C6" s="175" t="s">
        <v>56</v>
      </c>
      <c r="D6" s="176"/>
      <c r="E6" s="428"/>
      <c r="F6" s="430"/>
      <c r="G6" s="430"/>
      <c r="H6" s="177" t="s">
        <v>173</v>
      </c>
      <c r="I6" s="168"/>
      <c r="J6" s="178" t="s">
        <v>168</v>
      </c>
      <c r="K6" s="179"/>
      <c r="L6" s="180"/>
      <c r="M6" s="432"/>
      <c r="N6" s="181"/>
      <c r="O6" s="181"/>
      <c r="P6" s="212"/>
      <c r="Q6" s="434"/>
      <c r="S6" s="423"/>
      <c r="T6" s="182">
        <v>0.41666666666666669</v>
      </c>
      <c r="U6" s="175" t="s">
        <v>56</v>
      </c>
      <c r="V6" s="183">
        <v>0.5</v>
      </c>
      <c r="W6" s="442"/>
      <c r="X6" s="442"/>
      <c r="Y6" s="445"/>
      <c r="Z6" s="177" t="s">
        <v>173</v>
      </c>
      <c r="AA6" s="168"/>
      <c r="AB6" s="178" t="s">
        <v>168</v>
      </c>
      <c r="AC6" s="179"/>
      <c r="AD6" s="180"/>
      <c r="AE6" s="432"/>
      <c r="AF6" s="184">
        <v>1</v>
      </c>
      <c r="AG6" s="184">
        <v>2</v>
      </c>
      <c r="AH6" s="184">
        <v>2</v>
      </c>
      <c r="AI6" s="444"/>
    </row>
    <row r="7" spans="1:35" ht="18" customHeight="1">
      <c r="A7" s="422">
        <v>2</v>
      </c>
      <c r="B7" s="424"/>
      <c r="C7" s="425"/>
      <c r="D7" s="426"/>
      <c r="E7" s="427"/>
      <c r="F7" s="429"/>
      <c r="G7" s="429"/>
      <c r="H7" s="167" t="s">
        <v>167</v>
      </c>
      <c r="I7" s="168"/>
      <c r="J7" s="169" t="s">
        <v>168</v>
      </c>
      <c r="K7" s="170"/>
      <c r="L7" s="171"/>
      <c r="M7" s="431" t="str" cm="1">
        <f t="array" ref="M7">_xlfn.IFS(K7="1組あたり",I7*L7,AND(K7="大人1人あたり",K8=""),I7*L7,AND(K7="",K8="子ども1人あたり"),I8*L8,AND(K7="大人1人あたり",K8="子ども1人あたり"),(I7*L7)+(I8*L8),AND(I7="",I8=""),"")</f>
        <v/>
      </c>
      <c r="N7" s="172" t="s">
        <v>170</v>
      </c>
      <c r="O7" s="172" t="s">
        <v>171</v>
      </c>
      <c r="P7" s="211" t="s">
        <v>172</v>
      </c>
      <c r="Q7" s="433"/>
      <c r="S7" s="422">
        <v>2</v>
      </c>
      <c r="T7" s="435" t="s">
        <v>193</v>
      </c>
      <c r="U7" s="436"/>
      <c r="V7" s="437"/>
      <c r="W7" s="441" t="s">
        <v>177</v>
      </c>
      <c r="X7" s="441" t="s">
        <v>232</v>
      </c>
      <c r="Y7" s="441" t="s">
        <v>176</v>
      </c>
      <c r="Z7" s="167" t="s">
        <v>167</v>
      </c>
      <c r="AA7" s="185">
        <v>10</v>
      </c>
      <c r="AB7" s="169" t="s">
        <v>168</v>
      </c>
      <c r="AC7" s="186" t="s">
        <v>182</v>
      </c>
      <c r="AD7" s="187">
        <v>500</v>
      </c>
      <c r="AE7" s="431" cm="1">
        <f t="array" ref="AE7">_xlfn.IFS(AC7="1組あたり",AA7*AD7,AND(AC7="大人1人あたり",AC8=""),AA7*AD7,AND(AC7="大人1人あたり",AC8="子ども1人あたり"),(AA7*AD7)+(AA8*AD8),AA7="","")</f>
        <v>5000</v>
      </c>
      <c r="AF7" s="172" t="s">
        <v>170</v>
      </c>
      <c r="AG7" s="172" t="s">
        <v>171</v>
      </c>
      <c r="AH7" s="173" t="s">
        <v>172</v>
      </c>
      <c r="AI7" s="443"/>
    </row>
    <row r="8" spans="1:35">
      <c r="A8" s="423"/>
      <c r="B8" s="174"/>
      <c r="C8" s="175" t="s">
        <v>56</v>
      </c>
      <c r="D8" s="176"/>
      <c r="E8" s="428"/>
      <c r="F8" s="430"/>
      <c r="G8" s="430"/>
      <c r="H8" s="177" t="s">
        <v>173</v>
      </c>
      <c r="I8" s="168"/>
      <c r="J8" s="178" t="s">
        <v>168</v>
      </c>
      <c r="K8" s="179"/>
      <c r="L8" s="180"/>
      <c r="M8" s="432"/>
      <c r="N8" s="181"/>
      <c r="O8" s="181"/>
      <c r="P8" s="212"/>
      <c r="Q8" s="434"/>
      <c r="S8" s="423"/>
      <c r="T8" s="182">
        <v>0.41666666666666669</v>
      </c>
      <c r="U8" s="175" t="s">
        <v>56</v>
      </c>
      <c r="V8" s="183">
        <v>0.5</v>
      </c>
      <c r="W8" s="442"/>
      <c r="X8" s="442"/>
      <c r="Y8" s="445"/>
      <c r="Z8" s="177" t="s">
        <v>173</v>
      </c>
      <c r="AA8" s="185">
        <v>10</v>
      </c>
      <c r="AB8" s="178" t="s">
        <v>168</v>
      </c>
      <c r="AC8" s="179"/>
      <c r="AD8" s="180"/>
      <c r="AE8" s="432"/>
      <c r="AF8" s="184">
        <v>1</v>
      </c>
      <c r="AG8" s="184">
        <v>2</v>
      </c>
      <c r="AH8" s="184">
        <v>2</v>
      </c>
      <c r="AI8" s="444"/>
    </row>
    <row r="9" spans="1:35" ht="18" customHeight="1">
      <c r="A9" s="422">
        <v>3</v>
      </c>
      <c r="B9" s="424"/>
      <c r="C9" s="425"/>
      <c r="D9" s="426"/>
      <c r="E9" s="427"/>
      <c r="F9" s="429"/>
      <c r="G9" s="429"/>
      <c r="H9" s="167" t="s">
        <v>167</v>
      </c>
      <c r="I9" s="168"/>
      <c r="J9" s="169" t="s">
        <v>168</v>
      </c>
      <c r="K9" s="170"/>
      <c r="L9" s="171"/>
      <c r="M9" s="431" t="str" cm="1">
        <f t="array" ref="M9">_xlfn.IFS(K9="1組あたり",I9*L9,AND(K9="大人1人あたり",K10=""),I9*L9,AND(K9="",K10="子ども1人あたり"),I10*L10,AND(K9="大人1人あたり",K10="子ども1人あたり"),(I9*L9)+(I10*L10),AND(I9="",I10=""),"")</f>
        <v/>
      </c>
      <c r="N9" s="172" t="s">
        <v>170</v>
      </c>
      <c r="O9" s="172" t="s">
        <v>171</v>
      </c>
      <c r="P9" s="211" t="s">
        <v>172</v>
      </c>
      <c r="Q9" s="433"/>
      <c r="S9" s="422">
        <v>3</v>
      </c>
      <c r="T9" s="435" t="s">
        <v>194</v>
      </c>
      <c r="U9" s="436"/>
      <c r="V9" s="437"/>
      <c r="W9" s="441" t="s">
        <v>180</v>
      </c>
      <c r="X9" s="441" t="s">
        <v>178</v>
      </c>
      <c r="Y9" s="441" t="s">
        <v>179</v>
      </c>
      <c r="Z9" s="167" t="s">
        <v>167</v>
      </c>
      <c r="AA9" s="185">
        <v>10</v>
      </c>
      <c r="AB9" s="169" t="s">
        <v>168</v>
      </c>
      <c r="AC9" s="186" t="s">
        <v>169</v>
      </c>
      <c r="AD9" s="187">
        <v>500</v>
      </c>
      <c r="AE9" s="431" cm="1">
        <f t="array" ref="AE9">_xlfn.IFS(AC9="1組あたり",AA9*AD9,AND(AC9="大人1人あたり",AC10=""),AA9*AD9,AND(AC9="大人1人あたり",AC10="子ども1人あたり"),(AA9*AD9)+(AA10*AD10),AA9="","")</f>
        <v>5000</v>
      </c>
      <c r="AF9" s="172" t="s">
        <v>170</v>
      </c>
      <c r="AG9" s="172" t="s">
        <v>171</v>
      </c>
      <c r="AH9" s="173" t="s">
        <v>172</v>
      </c>
      <c r="AI9" s="443"/>
    </row>
    <row r="10" spans="1:35">
      <c r="A10" s="423"/>
      <c r="B10" s="174"/>
      <c r="C10" s="175" t="s">
        <v>56</v>
      </c>
      <c r="D10" s="176"/>
      <c r="E10" s="428"/>
      <c r="F10" s="430"/>
      <c r="G10" s="430"/>
      <c r="H10" s="177" t="s">
        <v>173</v>
      </c>
      <c r="I10" s="168"/>
      <c r="J10" s="178" t="s">
        <v>168</v>
      </c>
      <c r="K10" s="179"/>
      <c r="L10" s="180"/>
      <c r="M10" s="432"/>
      <c r="N10" s="181"/>
      <c r="O10" s="181"/>
      <c r="P10" s="212"/>
      <c r="Q10" s="434"/>
      <c r="S10" s="423"/>
      <c r="T10" s="182">
        <v>0.41666666666666669</v>
      </c>
      <c r="U10" s="175" t="s">
        <v>56</v>
      </c>
      <c r="V10" s="183">
        <v>0.5</v>
      </c>
      <c r="W10" s="442"/>
      <c r="X10" s="442"/>
      <c r="Y10" s="445"/>
      <c r="Z10" s="177" t="s">
        <v>173</v>
      </c>
      <c r="AA10" s="168"/>
      <c r="AB10" s="178" t="s">
        <v>168</v>
      </c>
      <c r="AC10" s="179"/>
      <c r="AD10" s="180"/>
      <c r="AE10" s="432"/>
      <c r="AF10" s="184">
        <v>1</v>
      </c>
      <c r="AG10" s="184">
        <v>2</v>
      </c>
      <c r="AH10" s="184">
        <v>2</v>
      </c>
      <c r="AI10" s="444"/>
    </row>
    <row r="11" spans="1:35" ht="18" customHeight="1">
      <c r="A11" s="422">
        <v>4</v>
      </c>
      <c r="B11" s="424"/>
      <c r="C11" s="425"/>
      <c r="D11" s="426"/>
      <c r="E11" s="427"/>
      <c r="F11" s="429"/>
      <c r="G11" s="429"/>
      <c r="H11" s="167" t="s">
        <v>167</v>
      </c>
      <c r="I11" s="168"/>
      <c r="J11" s="169" t="s">
        <v>168</v>
      </c>
      <c r="K11" s="170"/>
      <c r="L11" s="171"/>
      <c r="M11" s="431" t="str" cm="1">
        <f t="array" ref="M11">_xlfn.IFS(K11="1組あたり",I11*L11,AND(K11="大人1人あたり",K12=""),I11*L11,AND(K11="",K12="子ども1人あたり"),I12*L12,AND(K11="大人1人あたり",K12="子ども1人あたり"),(I11*L11)+(I12*L12),AND(I11="",I12=""),"")</f>
        <v/>
      </c>
      <c r="N11" s="172" t="s">
        <v>170</v>
      </c>
      <c r="O11" s="172" t="s">
        <v>171</v>
      </c>
      <c r="P11" s="211" t="s">
        <v>172</v>
      </c>
      <c r="Q11" s="433"/>
      <c r="S11" s="422">
        <v>4</v>
      </c>
      <c r="T11" s="435" t="s">
        <v>195</v>
      </c>
      <c r="U11" s="436"/>
      <c r="V11" s="437"/>
      <c r="W11" s="441" t="s">
        <v>228</v>
      </c>
      <c r="X11" s="441" t="s">
        <v>231</v>
      </c>
      <c r="Y11" s="441" t="s">
        <v>175</v>
      </c>
      <c r="Z11" s="167" t="s">
        <v>167</v>
      </c>
      <c r="AA11" s="185">
        <v>10</v>
      </c>
      <c r="AB11" s="169" t="s">
        <v>168</v>
      </c>
      <c r="AC11" s="186" t="s">
        <v>169</v>
      </c>
      <c r="AD11" s="187">
        <v>500</v>
      </c>
      <c r="AE11" s="431" cm="1">
        <f t="array" ref="AE11">_xlfn.IFS(AC11="1組あたり",AA11*AD11,AND(AC11="大人1人あたり",AC12=""),AA11*AD11,AND(AC11="大人1人あたり",AC12="子ども1人あたり"),(AA11*AD11)+(AA12*AD12),AA11="","")</f>
        <v>5000</v>
      </c>
      <c r="AF11" s="172" t="s">
        <v>170</v>
      </c>
      <c r="AG11" s="172" t="s">
        <v>171</v>
      </c>
      <c r="AH11" s="173" t="s">
        <v>172</v>
      </c>
      <c r="AI11" s="443"/>
    </row>
    <row r="12" spans="1:35">
      <c r="A12" s="423"/>
      <c r="B12" s="174"/>
      <c r="C12" s="175" t="s">
        <v>56</v>
      </c>
      <c r="D12" s="176"/>
      <c r="E12" s="428"/>
      <c r="F12" s="430"/>
      <c r="G12" s="430"/>
      <c r="H12" s="177" t="s">
        <v>173</v>
      </c>
      <c r="I12" s="168"/>
      <c r="J12" s="178" t="s">
        <v>168</v>
      </c>
      <c r="K12" s="179"/>
      <c r="L12" s="180"/>
      <c r="M12" s="432"/>
      <c r="N12" s="181"/>
      <c r="O12" s="181"/>
      <c r="P12" s="212"/>
      <c r="Q12" s="434"/>
      <c r="S12" s="423"/>
      <c r="T12" s="182">
        <v>0.39583333333333331</v>
      </c>
      <c r="U12" s="175" t="s">
        <v>56</v>
      </c>
      <c r="V12" s="183">
        <v>0.41666666666666669</v>
      </c>
      <c r="W12" s="442"/>
      <c r="X12" s="442"/>
      <c r="Y12" s="445"/>
      <c r="Z12" s="177" t="s">
        <v>173</v>
      </c>
      <c r="AA12" s="168"/>
      <c r="AB12" s="178" t="s">
        <v>168</v>
      </c>
      <c r="AC12" s="179"/>
      <c r="AD12" s="180"/>
      <c r="AE12" s="432"/>
      <c r="AF12" s="184">
        <v>1</v>
      </c>
      <c r="AG12" s="184">
        <v>2</v>
      </c>
      <c r="AH12" s="184">
        <v>2</v>
      </c>
      <c r="AI12" s="444"/>
    </row>
    <row r="13" spans="1:35" ht="18" customHeight="1">
      <c r="A13" s="422">
        <v>5</v>
      </c>
      <c r="B13" s="424"/>
      <c r="C13" s="425"/>
      <c r="D13" s="426"/>
      <c r="E13" s="427"/>
      <c r="F13" s="429"/>
      <c r="G13" s="429"/>
      <c r="H13" s="167" t="s">
        <v>167</v>
      </c>
      <c r="I13" s="168"/>
      <c r="J13" s="169" t="s">
        <v>168</v>
      </c>
      <c r="K13" s="170"/>
      <c r="L13" s="171"/>
      <c r="M13" s="431" t="str" cm="1">
        <f t="array" ref="M13">_xlfn.IFS(K13="1組あたり",I13*L13,AND(K13="大人1人あたり",K14=""),I13*L13,AND(K13="",K14="子ども1人あたり"),I14*L14,AND(K13="大人1人あたり",K14="子ども1人あたり"),(I13*L13)+(I14*L14),AND(I13="",I14=""),"")</f>
        <v/>
      </c>
      <c r="N13" s="172" t="s">
        <v>170</v>
      </c>
      <c r="O13" s="172" t="s">
        <v>171</v>
      </c>
      <c r="P13" s="211" t="s">
        <v>172</v>
      </c>
      <c r="Q13" s="433"/>
      <c r="S13" s="422">
        <v>5</v>
      </c>
      <c r="T13" s="435" t="s">
        <v>195</v>
      </c>
      <c r="U13" s="436"/>
      <c r="V13" s="437"/>
      <c r="W13" s="441" t="s">
        <v>229</v>
      </c>
      <c r="X13" s="441" t="s">
        <v>181</v>
      </c>
      <c r="Y13" s="441" t="s">
        <v>179</v>
      </c>
      <c r="Z13" s="167" t="s">
        <v>167</v>
      </c>
      <c r="AA13" s="185">
        <v>10</v>
      </c>
      <c r="AB13" s="169" t="s">
        <v>168</v>
      </c>
      <c r="AC13" s="186" t="s">
        <v>182</v>
      </c>
      <c r="AD13" s="187">
        <v>500</v>
      </c>
      <c r="AE13" s="431" cm="1">
        <f t="array" ref="AE13">_xlfn.IFS(AC13="1組あたり",AA13*AD13,AND(AC13="大人1人あたり",AC14=""),AA13*AD13,AND(AC13="大人1人あたり",AC14="子ども1人あたり"),(AA13*AD13)+(AA14*AD14),AA13="","")</f>
        <v>5000</v>
      </c>
      <c r="AF13" s="172" t="s">
        <v>170</v>
      </c>
      <c r="AG13" s="172" t="s">
        <v>171</v>
      </c>
      <c r="AH13" s="173" t="s">
        <v>172</v>
      </c>
      <c r="AI13" s="443"/>
    </row>
    <row r="14" spans="1:35">
      <c r="A14" s="423"/>
      <c r="B14" s="174"/>
      <c r="C14" s="175" t="s">
        <v>56</v>
      </c>
      <c r="D14" s="176"/>
      <c r="E14" s="428"/>
      <c r="F14" s="430"/>
      <c r="G14" s="430"/>
      <c r="H14" s="177" t="s">
        <v>173</v>
      </c>
      <c r="I14" s="168"/>
      <c r="J14" s="178" t="s">
        <v>168</v>
      </c>
      <c r="K14" s="179"/>
      <c r="L14" s="180"/>
      <c r="M14" s="432"/>
      <c r="N14" s="181"/>
      <c r="O14" s="181"/>
      <c r="P14" s="212"/>
      <c r="Q14" s="434"/>
      <c r="S14" s="423"/>
      <c r="T14" s="182">
        <v>0.41666666666666669</v>
      </c>
      <c r="U14" s="175" t="s">
        <v>56</v>
      </c>
      <c r="V14" s="183">
        <v>0.5</v>
      </c>
      <c r="W14" s="442"/>
      <c r="X14" s="442"/>
      <c r="Y14" s="445"/>
      <c r="Z14" s="177" t="s">
        <v>173</v>
      </c>
      <c r="AA14" s="185">
        <v>10</v>
      </c>
      <c r="AB14" s="178" t="s">
        <v>168</v>
      </c>
      <c r="AC14" s="188"/>
      <c r="AD14" s="189"/>
      <c r="AE14" s="432"/>
      <c r="AF14" s="184">
        <v>1</v>
      </c>
      <c r="AG14" s="184">
        <v>2</v>
      </c>
      <c r="AH14" s="184">
        <v>2</v>
      </c>
      <c r="AI14" s="444"/>
    </row>
    <row r="15" spans="1:35" ht="18" customHeight="1" thickBot="1">
      <c r="A15" s="422">
        <v>6</v>
      </c>
      <c r="B15" s="424"/>
      <c r="C15" s="425"/>
      <c r="D15" s="426"/>
      <c r="E15" s="427"/>
      <c r="F15" s="429"/>
      <c r="G15" s="429"/>
      <c r="H15" s="167" t="s">
        <v>167</v>
      </c>
      <c r="I15" s="168"/>
      <c r="J15" s="169" t="s">
        <v>168</v>
      </c>
      <c r="K15" s="170"/>
      <c r="L15" s="171"/>
      <c r="M15" s="431" t="str" cm="1">
        <f t="array" ref="M15">_xlfn.IFS(K15="1組あたり",I15*L15,AND(K15="大人1人あたり",K16=""),I15*L15,AND(K15="",K16="子ども1人あたり"),I16*L16,AND(K15="大人1人あたり",K16="子ども1人あたり"),(I15*L15)+(I16*L16),AND(I15="",I16=""),"")</f>
        <v/>
      </c>
      <c r="N15" s="172" t="s">
        <v>170</v>
      </c>
      <c r="O15" s="172" t="s">
        <v>171</v>
      </c>
      <c r="P15" s="211" t="s">
        <v>172</v>
      </c>
      <c r="Q15" s="433"/>
    </row>
    <row r="16" spans="1:35">
      <c r="A16" s="423"/>
      <c r="B16" s="174"/>
      <c r="C16" s="175" t="s">
        <v>56</v>
      </c>
      <c r="D16" s="176"/>
      <c r="E16" s="428"/>
      <c r="F16" s="430"/>
      <c r="G16" s="430"/>
      <c r="H16" s="177" t="s">
        <v>173</v>
      </c>
      <c r="I16" s="168"/>
      <c r="J16" s="178" t="s">
        <v>168</v>
      </c>
      <c r="K16" s="179"/>
      <c r="L16" s="180"/>
      <c r="M16" s="432"/>
      <c r="N16" s="181"/>
      <c r="O16" s="181"/>
      <c r="P16" s="212"/>
      <c r="Q16" s="434"/>
      <c r="W16" s="446" t="s">
        <v>183</v>
      </c>
      <c r="X16" s="447"/>
      <c r="Y16" s="447"/>
      <c r="Z16" s="448" t="s">
        <v>163</v>
      </c>
      <c r="AA16" s="448"/>
      <c r="AB16" s="448"/>
      <c r="AC16" s="449" t="s">
        <v>164</v>
      </c>
      <c r="AD16" s="449"/>
      <c r="AE16" s="190" t="s">
        <v>165</v>
      </c>
    </row>
    <row r="17" spans="1:32" ht="18" customHeight="1">
      <c r="A17" s="422">
        <v>7</v>
      </c>
      <c r="B17" s="424"/>
      <c r="C17" s="425"/>
      <c r="D17" s="426"/>
      <c r="E17" s="427"/>
      <c r="F17" s="429"/>
      <c r="G17" s="429"/>
      <c r="H17" s="167" t="s">
        <v>167</v>
      </c>
      <c r="I17" s="168"/>
      <c r="J17" s="169" t="s">
        <v>168</v>
      </c>
      <c r="K17" s="170"/>
      <c r="L17" s="171"/>
      <c r="M17" s="431" t="str" cm="1">
        <f t="array" ref="M17">_xlfn.IFS(K17="1組あたり",I17*L17,AND(K17="大人1人あたり",K18=""),I17*L17,AND(K17="",K18="子ども1人あたり"),I18*L18,AND(K17="大人1人あたり",K18="子ども1人あたり"),(I17*L17)+(I18*L18),AND(I17="",I18=""),"")</f>
        <v/>
      </c>
      <c r="N17" s="172" t="s">
        <v>170</v>
      </c>
      <c r="O17" s="172" t="s">
        <v>171</v>
      </c>
      <c r="P17" s="211" t="s">
        <v>172</v>
      </c>
      <c r="Q17" s="433"/>
      <c r="W17" s="450" t="s">
        <v>184</v>
      </c>
      <c r="X17" s="451"/>
      <c r="Y17" s="451"/>
      <c r="Z17" s="191" t="s">
        <v>167</v>
      </c>
      <c r="AA17" s="192">
        <v>10</v>
      </c>
      <c r="AB17" s="193" t="s">
        <v>168</v>
      </c>
      <c r="AC17" s="192" t="s">
        <v>182</v>
      </c>
      <c r="AD17" s="194">
        <v>500</v>
      </c>
      <c r="AE17" s="452" cm="1">
        <f t="array" ref="AE17">_xlfn.IFS(AC17="1組あたり",AA17*AD17,AND(AC17="大人1人あたり",AC18=""),AA17*AD17,AND(AC17="大人1人あたり",AC18="子ども1人あたり"),(AA17*AD17)+(AA18*AD18),AA17="","")</f>
        <v>5000</v>
      </c>
    </row>
    <row r="18" spans="1:32">
      <c r="A18" s="423"/>
      <c r="B18" s="174"/>
      <c r="C18" s="175" t="s">
        <v>56</v>
      </c>
      <c r="D18" s="176"/>
      <c r="E18" s="428"/>
      <c r="F18" s="430"/>
      <c r="G18" s="430"/>
      <c r="H18" s="177" t="s">
        <v>173</v>
      </c>
      <c r="I18" s="168"/>
      <c r="J18" s="178" t="s">
        <v>168</v>
      </c>
      <c r="K18" s="179"/>
      <c r="L18" s="180"/>
      <c r="M18" s="432"/>
      <c r="N18" s="181"/>
      <c r="O18" s="181"/>
      <c r="P18" s="212"/>
      <c r="Q18" s="434"/>
      <c r="W18" s="450"/>
      <c r="X18" s="451"/>
      <c r="Y18" s="451"/>
      <c r="Z18" s="191" t="s">
        <v>173</v>
      </c>
      <c r="AA18" s="192">
        <v>10</v>
      </c>
      <c r="AB18" s="193" t="s">
        <v>168</v>
      </c>
      <c r="AC18" s="193"/>
      <c r="AD18" s="195"/>
      <c r="AE18" s="452"/>
    </row>
    <row r="19" spans="1:32" ht="18" customHeight="1">
      <c r="A19" s="422">
        <v>8</v>
      </c>
      <c r="B19" s="424"/>
      <c r="C19" s="425"/>
      <c r="D19" s="426"/>
      <c r="E19" s="427"/>
      <c r="F19" s="429"/>
      <c r="G19" s="429"/>
      <c r="H19" s="167" t="s">
        <v>167</v>
      </c>
      <c r="I19" s="168"/>
      <c r="J19" s="169" t="s">
        <v>168</v>
      </c>
      <c r="K19" s="170"/>
      <c r="L19" s="171"/>
      <c r="M19" s="431" t="str" cm="1">
        <f t="array" ref="M19">_xlfn.IFS(K19="1組あたり",I19*L19,AND(K19="大人1人あたり",K20=""),I19*L19,AND(K19="",K20="子ども1人あたり"),I20*L20,AND(K19="大人1人あたり",K20="子ども1人あたり"),(I19*L19)+(I20*L20),AND(I19="",I20=""),"")</f>
        <v/>
      </c>
      <c r="N19" s="172" t="s">
        <v>170</v>
      </c>
      <c r="O19" s="172" t="s">
        <v>171</v>
      </c>
      <c r="P19" s="211" t="s">
        <v>172</v>
      </c>
      <c r="Q19" s="433"/>
      <c r="W19" s="450" t="s">
        <v>185</v>
      </c>
      <c r="X19" s="451"/>
      <c r="Y19" s="451"/>
      <c r="Z19" s="196" t="s">
        <v>167</v>
      </c>
      <c r="AA19" s="197">
        <v>10</v>
      </c>
      <c r="AB19" s="198" t="s">
        <v>168</v>
      </c>
      <c r="AC19" s="197" t="s">
        <v>169</v>
      </c>
      <c r="AD19" s="199">
        <v>500</v>
      </c>
      <c r="AE19" s="453" cm="1">
        <f t="array" ref="AE19">_xlfn.IFS(AC19="1組あたり",AA19*AD19,AND(AC19="大人1人あたり",AC20=""),AA19*AD19,AND(AC19="大人1人あたり",AC20="子ども1人あたり"),(AA19*AD19)+(AA20*AD20),AA19="","")</f>
        <v>5000</v>
      </c>
    </row>
    <row r="20" spans="1:32">
      <c r="A20" s="423"/>
      <c r="B20" s="174"/>
      <c r="C20" s="175" t="s">
        <v>56</v>
      </c>
      <c r="D20" s="176"/>
      <c r="E20" s="428"/>
      <c r="F20" s="430"/>
      <c r="G20" s="430"/>
      <c r="H20" s="177" t="s">
        <v>173</v>
      </c>
      <c r="I20" s="168"/>
      <c r="J20" s="178" t="s">
        <v>168</v>
      </c>
      <c r="K20" s="179"/>
      <c r="L20" s="180"/>
      <c r="M20" s="432"/>
      <c r="N20" s="181"/>
      <c r="O20" s="181"/>
      <c r="P20" s="212"/>
      <c r="Q20" s="434"/>
      <c r="W20" s="450"/>
      <c r="X20" s="451"/>
      <c r="Y20" s="451"/>
      <c r="Z20" s="196" t="s">
        <v>173</v>
      </c>
      <c r="AA20" s="198"/>
      <c r="AB20" s="198" t="s">
        <v>168</v>
      </c>
      <c r="AC20" s="198"/>
      <c r="AD20" s="200"/>
      <c r="AE20" s="453"/>
    </row>
    <row r="21" spans="1:32" ht="18" customHeight="1">
      <c r="A21" s="422">
        <v>9</v>
      </c>
      <c r="B21" s="424"/>
      <c r="C21" s="425"/>
      <c r="D21" s="426"/>
      <c r="E21" s="427"/>
      <c r="F21" s="429"/>
      <c r="G21" s="429"/>
      <c r="H21" s="167" t="s">
        <v>167</v>
      </c>
      <c r="I21" s="168"/>
      <c r="J21" s="169" t="s">
        <v>168</v>
      </c>
      <c r="K21" s="170"/>
      <c r="L21" s="171"/>
      <c r="M21" s="431" t="str" cm="1">
        <f t="array" ref="M21">_xlfn.IFS(K21="1組あたり",I21*L21,AND(K21="大人1人あたり",K22=""),I21*L21,AND(K21="",K22="子ども1人あたり"),I22*L22,AND(K21="大人1人あたり",K22="子ども1人あたり"),(I21*L21)+(I22*L22),AND(I21="",I22=""),"")</f>
        <v/>
      </c>
      <c r="N21" s="172" t="s">
        <v>170</v>
      </c>
      <c r="O21" s="172" t="s">
        <v>171</v>
      </c>
      <c r="P21" s="211" t="s">
        <v>172</v>
      </c>
      <c r="Q21" s="433"/>
      <c r="W21" s="450" t="s">
        <v>186</v>
      </c>
      <c r="X21" s="451"/>
      <c r="Y21" s="451"/>
      <c r="Z21" s="196" t="s">
        <v>167</v>
      </c>
      <c r="AA21" s="197"/>
      <c r="AB21" s="198" t="s">
        <v>168</v>
      </c>
      <c r="AC21" s="197"/>
      <c r="AD21" s="199"/>
      <c r="AE21" s="453" t="str" cm="1">
        <f t="array" ref="AE21">_xlfn.IFS(AC21="1組あたり",AA21*AD21,AND(AC21="大人1人あたり",AC22=""),AA21*AD21,AND(AC21="大人1人あたり",AC22="子ども1人あたり"),(AA21*AD21)+(AA22*AD22),AA21="","")</f>
        <v/>
      </c>
    </row>
    <row r="22" spans="1:32">
      <c r="A22" s="423"/>
      <c r="B22" s="174"/>
      <c r="C22" s="175" t="s">
        <v>56</v>
      </c>
      <c r="D22" s="176"/>
      <c r="E22" s="428"/>
      <c r="F22" s="430"/>
      <c r="G22" s="430"/>
      <c r="H22" s="177" t="s">
        <v>173</v>
      </c>
      <c r="I22" s="168"/>
      <c r="J22" s="178" t="s">
        <v>168</v>
      </c>
      <c r="K22" s="179"/>
      <c r="L22" s="180"/>
      <c r="M22" s="432"/>
      <c r="N22" s="181"/>
      <c r="O22" s="181"/>
      <c r="P22" s="212"/>
      <c r="Q22" s="434"/>
      <c r="W22" s="450"/>
      <c r="X22" s="451"/>
      <c r="Y22" s="451"/>
      <c r="Z22" s="196" t="s">
        <v>173</v>
      </c>
      <c r="AA22" s="197">
        <v>10</v>
      </c>
      <c r="AB22" s="198" t="s">
        <v>168</v>
      </c>
      <c r="AC22" s="197" t="s">
        <v>174</v>
      </c>
      <c r="AD22" s="199">
        <v>0</v>
      </c>
      <c r="AE22" s="453"/>
    </row>
    <row r="23" spans="1:32" ht="18" customHeight="1">
      <c r="A23" s="422">
        <v>10</v>
      </c>
      <c r="B23" s="424"/>
      <c r="C23" s="425"/>
      <c r="D23" s="426"/>
      <c r="E23" s="427"/>
      <c r="F23" s="429"/>
      <c r="G23" s="429"/>
      <c r="H23" s="167" t="s">
        <v>167</v>
      </c>
      <c r="I23" s="168"/>
      <c r="J23" s="169" t="s">
        <v>168</v>
      </c>
      <c r="K23" s="170"/>
      <c r="L23" s="171"/>
      <c r="M23" s="431" t="str" cm="1">
        <f t="array" ref="M23">_xlfn.IFS(K23="1組あたり",I23*L23,AND(K23="大人1人あたり",K24=""),I23*L23,AND(K23="",K24="子ども1人あたり"),I24*L24,AND(K23="大人1人あたり",K24="子ども1人あたり"),(I23*L23)+(I24*L24),AND(I23="",I24=""),"")</f>
        <v/>
      </c>
      <c r="N23" s="172" t="s">
        <v>170</v>
      </c>
      <c r="O23" s="172" t="s">
        <v>171</v>
      </c>
      <c r="P23" s="211" t="s">
        <v>172</v>
      </c>
      <c r="Q23" s="433"/>
      <c r="W23" s="450" t="s">
        <v>187</v>
      </c>
      <c r="X23" s="451"/>
      <c r="Y23" s="451"/>
      <c r="Z23" s="196" t="s">
        <v>167</v>
      </c>
      <c r="AA23" s="197">
        <v>10</v>
      </c>
      <c r="AB23" s="198" t="s">
        <v>168</v>
      </c>
      <c r="AC23" s="197" t="s">
        <v>169</v>
      </c>
      <c r="AD23" s="199">
        <v>500</v>
      </c>
      <c r="AE23" s="453" cm="1">
        <f t="array" ref="AE23">_xlfn.IFS(AC23="1組あたり",AA23*AD23,AND(AC23="大人1人あたり",AC24=""),AA23*AD23,AND(AC23="大人1人あたり",AC24="子ども1人あたり"),(AA23*AD23)+(AA24*AD24),AA23="","")</f>
        <v>7000</v>
      </c>
    </row>
    <row r="24" spans="1:32">
      <c r="A24" s="423"/>
      <c r="B24" s="174"/>
      <c r="C24" s="175" t="s">
        <v>56</v>
      </c>
      <c r="D24" s="176"/>
      <c r="E24" s="428"/>
      <c r="F24" s="430"/>
      <c r="G24" s="430"/>
      <c r="H24" s="177" t="s">
        <v>173</v>
      </c>
      <c r="I24" s="168"/>
      <c r="J24" s="178" t="s">
        <v>168</v>
      </c>
      <c r="K24" s="179"/>
      <c r="L24" s="180"/>
      <c r="M24" s="432"/>
      <c r="N24" s="181"/>
      <c r="O24" s="181"/>
      <c r="P24" s="212"/>
      <c r="Q24" s="434"/>
      <c r="W24" s="450"/>
      <c r="X24" s="451"/>
      <c r="Y24" s="451"/>
      <c r="Z24" s="196" t="s">
        <v>173</v>
      </c>
      <c r="AA24" s="197">
        <v>10</v>
      </c>
      <c r="AB24" s="198" t="s">
        <v>168</v>
      </c>
      <c r="AC24" s="197" t="s">
        <v>174</v>
      </c>
      <c r="AD24" s="199">
        <v>200</v>
      </c>
      <c r="AE24" s="453"/>
    </row>
    <row r="25" spans="1:32" ht="18" customHeight="1">
      <c r="A25" s="422">
        <v>11</v>
      </c>
      <c r="B25" s="424"/>
      <c r="C25" s="425"/>
      <c r="D25" s="426"/>
      <c r="E25" s="427"/>
      <c r="F25" s="429"/>
      <c r="G25" s="429"/>
      <c r="H25" s="167" t="s">
        <v>167</v>
      </c>
      <c r="I25" s="168"/>
      <c r="J25" s="169" t="s">
        <v>168</v>
      </c>
      <c r="K25" s="170"/>
      <c r="L25" s="171"/>
      <c r="M25" s="431" t="str" cm="1">
        <f t="array" ref="M25">_xlfn.IFS(K25="1組あたり",I25*L25,AND(K25="大人1人あたり",K26=""),I25*L25,AND(K25="",K26="子ども1人あたり"),I26*L26,AND(K25="大人1人あたり",K26="子ども1人あたり"),(I25*L25)+(I26*L26),AND(I25="",I26=""),"")</f>
        <v/>
      </c>
      <c r="N25" s="172" t="s">
        <v>170</v>
      </c>
      <c r="O25" s="172" t="s">
        <v>171</v>
      </c>
      <c r="P25" s="211" t="s">
        <v>172</v>
      </c>
      <c r="Q25" s="433"/>
      <c r="W25" s="450" t="s">
        <v>188</v>
      </c>
      <c r="X25" s="451"/>
      <c r="Y25" s="451"/>
      <c r="Z25" s="196" t="s">
        <v>167</v>
      </c>
      <c r="AA25" s="197">
        <v>5</v>
      </c>
      <c r="AB25" s="198" t="s">
        <v>168</v>
      </c>
      <c r="AC25" s="197" t="s">
        <v>169</v>
      </c>
      <c r="AD25" s="199">
        <v>0</v>
      </c>
      <c r="AE25" s="453" cm="1">
        <f t="array" ref="AE25">_xlfn.IFS(AC25="1組あたり",AA25*AD25,AND(AC25="大人1人あたり",AC26=""),AA25*AD25,AND(AC25="大人1人あたり",AC26="子ども1人あたり"),(AA25*AD25)+(AA26*AD26),AA25="","")</f>
        <v>2000</v>
      </c>
    </row>
    <row r="26" spans="1:32" ht="18.600000000000001" thickBot="1">
      <c r="A26" s="423"/>
      <c r="B26" s="174"/>
      <c r="C26" s="175" t="s">
        <v>56</v>
      </c>
      <c r="D26" s="176"/>
      <c r="E26" s="428"/>
      <c r="F26" s="430"/>
      <c r="G26" s="430"/>
      <c r="H26" s="177" t="s">
        <v>173</v>
      </c>
      <c r="I26" s="168"/>
      <c r="J26" s="178" t="s">
        <v>168</v>
      </c>
      <c r="K26" s="179"/>
      <c r="L26" s="180"/>
      <c r="M26" s="432"/>
      <c r="N26" s="181"/>
      <c r="O26" s="181"/>
      <c r="P26" s="212"/>
      <c r="Q26" s="434"/>
      <c r="W26" s="454"/>
      <c r="X26" s="455"/>
      <c r="Y26" s="455"/>
      <c r="Z26" s="201" t="s">
        <v>173</v>
      </c>
      <c r="AA26" s="202">
        <v>10</v>
      </c>
      <c r="AB26" s="203" t="s">
        <v>168</v>
      </c>
      <c r="AC26" s="202" t="s">
        <v>174</v>
      </c>
      <c r="AD26" s="204">
        <v>200</v>
      </c>
      <c r="AE26" s="456"/>
    </row>
    <row r="27" spans="1:32" ht="18" customHeight="1">
      <c r="A27" s="422">
        <v>12</v>
      </c>
      <c r="B27" s="424"/>
      <c r="C27" s="425"/>
      <c r="D27" s="426"/>
      <c r="E27" s="427"/>
      <c r="F27" s="429"/>
      <c r="G27" s="429"/>
      <c r="H27" s="167" t="s">
        <v>167</v>
      </c>
      <c r="I27" s="168"/>
      <c r="J27" s="169" t="s">
        <v>168</v>
      </c>
      <c r="K27" s="170"/>
      <c r="L27" s="171"/>
      <c r="M27" s="431" t="str" cm="1">
        <f t="array" ref="M27">_xlfn.IFS(K27="1組あたり",I27*L27,AND(K27="大人1人あたり",K28=""),I27*L27,AND(K27="",K28="子ども1人あたり"),I28*L28,AND(K27="大人1人あたり",K28="子ども1人あたり"),(I27*L27)+(I28*L28),AND(I27="",I28=""),"")</f>
        <v/>
      </c>
      <c r="N27" s="172" t="s">
        <v>170</v>
      </c>
      <c r="O27" s="172" t="s">
        <v>171</v>
      </c>
      <c r="P27" s="211" t="s">
        <v>172</v>
      </c>
      <c r="Q27" s="433"/>
      <c r="W27" s="33"/>
      <c r="X27" s="33"/>
      <c r="Y27" s="33"/>
      <c r="Z27" s="33"/>
      <c r="AA27" s="33"/>
      <c r="AB27" s="33"/>
      <c r="AC27" s="33"/>
      <c r="AD27" s="33"/>
      <c r="AE27" s="33"/>
      <c r="AF27" s="33"/>
    </row>
    <row r="28" spans="1:32">
      <c r="A28" s="423"/>
      <c r="B28" s="174"/>
      <c r="C28" s="175" t="s">
        <v>56</v>
      </c>
      <c r="D28" s="176"/>
      <c r="E28" s="428"/>
      <c r="F28" s="430"/>
      <c r="G28" s="430"/>
      <c r="H28" s="177" t="s">
        <v>173</v>
      </c>
      <c r="I28" s="168"/>
      <c r="J28" s="178" t="s">
        <v>168</v>
      </c>
      <c r="K28" s="179"/>
      <c r="L28" s="180"/>
      <c r="M28" s="432"/>
      <c r="N28" s="181"/>
      <c r="O28" s="181"/>
      <c r="P28" s="212"/>
      <c r="Q28" s="434"/>
      <c r="W28" s="33"/>
      <c r="X28" s="33"/>
      <c r="Y28" s="33"/>
      <c r="Z28" s="33"/>
      <c r="AA28" s="33"/>
      <c r="AB28" s="33"/>
      <c r="AC28" s="33"/>
      <c r="AD28" s="33"/>
      <c r="AE28" s="33"/>
      <c r="AF28" s="33"/>
    </row>
    <row r="29" spans="1:32" ht="18" customHeight="1">
      <c r="A29" s="422">
        <v>13</v>
      </c>
      <c r="B29" s="424"/>
      <c r="C29" s="425"/>
      <c r="D29" s="426"/>
      <c r="E29" s="427"/>
      <c r="F29" s="429"/>
      <c r="G29" s="429"/>
      <c r="H29" s="167" t="s">
        <v>167</v>
      </c>
      <c r="I29" s="168"/>
      <c r="J29" s="169" t="s">
        <v>168</v>
      </c>
      <c r="K29" s="170"/>
      <c r="L29" s="171"/>
      <c r="M29" s="431" t="str" cm="1">
        <f t="array" ref="M29">_xlfn.IFS(K29="1組あたり",I29*L29,AND(K29="大人1人あたり",K30=""),I29*L29,AND(K29="",K30="子ども1人あたり"),I30*L30,AND(K29="大人1人あたり",K30="子ども1人あたり"),(I29*L29)+(I30*L30),AND(I29="",I30=""),"")</f>
        <v/>
      </c>
      <c r="N29" s="172" t="s">
        <v>170</v>
      </c>
      <c r="O29" s="172" t="s">
        <v>171</v>
      </c>
      <c r="P29" s="211" t="s">
        <v>172</v>
      </c>
      <c r="Q29" s="433"/>
    </row>
    <row r="30" spans="1:32">
      <c r="A30" s="423"/>
      <c r="B30" s="174"/>
      <c r="C30" s="175" t="s">
        <v>56</v>
      </c>
      <c r="D30" s="176"/>
      <c r="E30" s="428"/>
      <c r="F30" s="430"/>
      <c r="G30" s="430"/>
      <c r="H30" s="177" t="s">
        <v>173</v>
      </c>
      <c r="I30" s="168"/>
      <c r="J30" s="178" t="s">
        <v>168</v>
      </c>
      <c r="K30" s="179"/>
      <c r="L30" s="180"/>
      <c r="M30" s="432"/>
      <c r="N30" s="181"/>
      <c r="O30" s="181"/>
      <c r="P30" s="212"/>
      <c r="Q30" s="434"/>
    </row>
    <row r="31" spans="1:32" ht="18" customHeight="1">
      <c r="A31" s="422">
        <v>14</v>
      </c>
      <c r="B31" s="424"/>
      <c r="C31" s="425"/>
      <c r="D31" s="426"/>
      <c r="E31" s="427"/>
      <c r="F31" s="429"/>
      <c r="G31" s="429"/>
      <c r="H31" s="167" t="s">
        <v>167</v>
      </c>
      <c r="I31" s="168"/>
      <c r="J31" s="169" t="s">
        <v>168</v>
      </c>
      <c r="K31" s="170"/>
      <c r="L31" s="171"/>
      <c r="M31" s="431" t="str" cm="1">
        <f t="array" ref="M31">_xlfn.IFS(K31="1組あたり",I31*L31,AND(K31="大人1人あたり",K32=""),I31*L31,AND(K31="",K32="子ども1人あたり"),I32*L32,AND(K31="大人1人あたり",K32="子ども1人あたり"),(I31*L31)+(I32*L32),AND(I31="",I32=""),"")</f>
        <v/>
      </c>
      <c r="N31" s="172" t="s">
        <v>170</v>
      </c>
      <c r="O31" s="172" t="s">
        <v>171</v>
      </c>
      <c r="P31" s="211" t="s">
        <v>172</v>
      </c>
      <c r="Q31" s="433"/>
    </row>
    <row r="32" spans="1:32">
      <c r="A32" s="423"/>
      <c r="B32" s="174"/>
      <c r="C32" s="175" t="s">
        <v>56</v>
      </c>
      <c r="D32" s="176"/>
      <c r="E32" s="428"/>
      <c r="F32" s="430"/>
      <c r="G32" s="430"/>
      <c r="H32" s="177" t="s">
        <v>173</v>
      </c>
      <c r="I32" s="168"/>
      <c r="J32" s="178" t="s">
        <v>168</v>
      </c>
      <c r="K32" s="179"/>
      <c r="L32" s="180"/>
      <c r="M32" s="432"/>
      <c r="N32" s="181"/>
      <c r="O32" s="181"/>
      <c r="P32" s="212"/>
      <c r="Q32" s="434"/>
    </row>
    <row r="33" spans="1:17" ht="18" customHeight="1">
      <c r="A33" s="422">
        <v>15</v>
      </c>
      <c r="B33" s="424"/>
      <c r="C33" s="425"/>
      <c r="D33" s="426"/>
      <c r="E33" s="427"/>
      <c r="F33" s="429"/>
      <c r="G33" s="429"/>
      <c r="H33" s="167" t="s">
        <v>167</v>
      </c>
      <c r="I33" s="168"/>
      <c r="J33" s="169" t="s">
        <v>168</v>
      </c>
      <c r="K33" s="170"/>
      <c r="L33" s="171"/>
      <c r="M33" s="431" t="str" cm="1">
        <f t="array" ref="M33">_xlfn.IFS(K33="1組あたり",I33*L33,AND(K33="大人1人あたり",K34=""),I33*L33,AND(K33="",K34="子ども1人あたり"),I34*L34,AND(K33="大人1人あたり",K34="子ども1人あたり"),(I33*L33)+(I34*L34),AND(I33="",I34=""),"")</f>
        <v/>
      </c>
      <c r="N33" s="172" t="s">
        <v>170</v>
      </c>
      <c r="O33" s="172" t="s">
        <v>171</v>
      </c>
      <c r="P33" s="211" t="s">
        <v>172</v>
      </c>
      <c r="Q33" s="433"/>
    </row>
    <row r="34" spans="1:17">
      <c r="A34" s="423"/>
      <c r="B34" s="174"/>
      <c r="C34" s="175" t="s">
        <v>56</v>
      </c>
      <c r="D34" s="176"/>
      <c r="E34" s="428"/>
      <c r="F34" s="430"/>
      <c r="G34" s="430"/>
      <c r="H34" s="177" t="s">
        <v>173</v>
      </c>
      <c r="I34" s="168"/>
      <c r="J34" s="178" t="s">
        <v>168</v>
      </c>
      <c r="K34" s="179"/>
      <c r="L34" s="180"/>
      <c r="M34" s="432"/>
      <c r="N34" s="181"/>
      <c r="O34" s="181"/>
      <c r="P34" s="212"/>
      <c r="Q34" s="434"/>
    </row>
    <row r="35" spans="1:17" ht="18" customHeight="1">
      <c r="A35" s="422">
        <v>16</v>
      </c>
      <c r="B35" s="424"/>
      <c r="C35" s="425"/>
      <c r="D35" s="426"/>
      <c r="E35" s="427"/>
      <c r="F35" s="429"/>
      <c r="G35" s="429"/>
      <c r="H35" s="167" t="s">
        <v>167</v>
      </c>
      <c r="I35" s="168"/>
      <c r="J35" s="169" t="s">
        <v>168</v>
      </c>
      <c r="K35" s="170"/>
      <c r="L35" s="171"/>
      <c r="M35" s="431" t="str" cm="1">
        <f t="array" ref="M35">_xlfn.IFS(K35="1組あたり",I35*L35,AND(K35="大人1人あたり",K36=""),I35*L35,AND(K35="",K36="子ども1人あたり"),I36*L36,AND(K35="大人1人あたり",K36="子ども1人あたり"),(I35*L35)+(I36*L36),AND(I35="",I36=""),"")</f>
        <v/>
      </c>
      <c r="N35" s="172" t="s">
        <v>170</v>
      </c>
      <c r="O35" s="172" t="s">
        <v>171</v>
      </c>
      <c r="P35" s="211" t="s">
        <v>172</v>
      </c>
      <c r="Q35" s="433"/>
    </row>
    <row r="36" spans="1:17">
      <c r="A36" s="423"/>
      <c r="B36" s="174"/>
      <c r="C36" s="175" t="s">
        <v>56</v>
      </c>
      <c r="D36" s="176"/>
      <c r="E36" s="428"/>
      <c r="F36" s="430"/>
      <c r="G36" s="430"/>
      <c r="H36" s="177" t="s">
        <v>173</v>
      </c>
      <c r="I36" s="168"/>
      <c r="J36" s="178" t="s">
        <v>168</v>
      </c>
      <c r="K36" s="179"/>
      <c r="L36" s="180"/>
      <c r="M36" s="432"/>
      <c r="N36" s="181"/>
      <c r="O36" s="181"/>
      <c r="P36" s="212"/>
      <c r="Q36" s="434"/>
    </row>
    <row r="37" spans="1:17" ht="18" customHeight="1">
      <c r="A37" s="422">
        <v>17</v>
      </c>
      <c r="B37" s="424"/>
      <c r="C37" s="425"/>
      <c r="D37" s="426"/>
      <c r="E37" s="427"/>
      <c r="F37" s="429"/>
      <c r="G37" s="429"/>
      <c r="H37" s="167" t="s">
        <v>167</v>
      </c>
      <c r="I37" s="168"/>
      <c r="J37" s="169" t="s">
        <v>168</v>
      </c>
      <c r="K37" s="170"/>
      <c r="L37" s="171"/>
      <c r="M37" s="431" t="str" cm="1">
        <f t="array" ref="M37">_xlfn.IFS(K37="1組あたり",I37*L37,AND(K37="大人1人あたり",K38=""),I37*L37,AND(K37="",K38="子ども1人あたり"),I38*L38,AND(K37="大人1人あたり",K38="子ども1人あたり"),(I37*L37)+(I38*L38),AND(I37="",I38=""),"")</f>
        <v/>
      </c>
      <c r="N37" s="172" t="s">
        <v>170</v>
      </c>
      <c r="O37" s="172" t="s">
        <v>171</v>
      </c>
      <c r="P37" s="211" t="s">
        <v>172</v>
      </c>
      <c r="Q37" s="433"/>
    </row>
    <row r="38" spans="1:17">
      <c r="A38" s="423"/>
      <c r="B38" s="174"/>
      <c r="C38" s="175" t="s">
        <v>56</v>
      </c>
      <c r="D38" s="176"/>
      <c r="E38" s="428"/>
      <c r="F38" s="430"/>
      <c r="G38" s="430"/>
      <c r="H38" s="177" t="s">
        <v>173</v>
      </c>
      <c r="I38" s="168"/>
      <c r="J38" s="178" t="s">
        <v>168</v>
      </c>
      <c r="K38" s="179"/>
      <c r="L38" s="180"/>
      <c r="M38" s="432"/>
      <c r="N38" s="181"/>
      <c r="O38" s="181"/>
      <c r="P38" s="212"/>
      <c r="Q38" s="434"/>
    </row>
    <row r="39" spans="1:17" ht="18" customHeight="1">
      <c r="A39" s="422">
        <v>18</v>
      </c>
      <c r="B39" s="424"/>
      <c r="C39" s="425"/>
      <c r="D39" s="426"/>
      <c r="E39" s="427"/>
      <c r="F39" s="429"/>
      <c r="G39" s="429"/>
      <c r="H39" s="167" t="s">
        <v>167</v>
      </c>
      <c r="I39" s="168"/>
      <c r="J39" s="169" t="s">
        <v>168</v>
      </c>
      <c r="K39" s="170"/>
      <c r="L39" s="171"/>
      <c r="M39" s="431" t="str" cm="1">
        <f t="array" ref="M39">_xlfn.IFS(K39="1組あたり",I39*L39,AND(K39="大人1人あたり",K40=""),I39*L39,AND(K39="",K40="子ども1人あたり"),I40*L40,AND(K39="大人1人あたり",K40="子ども1人あたり"),(I39*L39)+(I40*L40),AND(I39="",I40=""),"")</f>
        <v/>
      </c>
      <c r="N39" s="172" t="s">
        <v>170</v>
      </c>
      <c r="O39" s="172" t="s">
        <v>171</v>
      </c>
      <c r="P39" s="211" t="s">
        <v>172</v>
      </c>
      <c r="Q39" s="433"/>
    </row>
    <row r="40" spans="1:17">
      <c r="A40" s="423"/>
      <c r="B40" s="174"/>
      <c r="C40" s="175" t="s">
        <v>56</v>
      </c>
      <c r="D40" s="176"/>
      <c r="E40" s="428"/>
      <c r="F40" s="430"/>
      <c r="G40" s="430"/>
      <c r="H40" s="177" t="s">
        <v>173</v>
      </c>
      <c r="I40" s="168"/>
      <c r="J40" s="178" t="s">
        <v>168</v>
      </c>
      <c r="K40" s="179"/>
      <c r="L40" s="180"/>
      <c r="M40" s="432"/>
      <c r="N40" s="181"/>
      <c r="O40" s="181"/>
      <c r="P40" s="212"/>
      <c r="Q40" s="434"/>
    </row>
    <row r="41" spans="1:17" ht="18" customHeight="1">
      <c r="A41" s="422">
        <v>19</v>
      </c>
      <c r="B41" s="424"/>
      <c r="C41" s="425"/>
      <c r="D41" s="426"/>
      <c r="E41" s="427"/>
      <c r="F41" s="429"/>
      <c r="G41" s="429"/>
      <c r="H41" s="167" t="s">
        <v>167</v>
      </c>
      <c r="I41" s="168"/>
      <c r="J41" s="169" t="s">
        <v>168</v>
      </c>
      <c r="K41" s="334"/>
      <c r="L41" s="171"/>
      <c r="M41" s="457" t="str" cm="1">
        <f t="array" ref="M41">_xlfn.IFS(K41="1組あたり",I41*L41,AND(K41="大人1人あたり",K42=""),I41*L41,AND(K41="",K42="子ども1人あたり"),I42*L42,AND(K41="大人1人あたり",K42="子ども1人あたり"),(I41*L41)+(I42*L42),AND(I41="",I42=""),"")</f>
        <v/>
      </c>
      <c r="N41" s="172" t="s">
        <v>170</v>
      </c>
      <c r="O41" s="172" t="s">
        <v>171</v>
      </c>
      <c r="P41" s="211" t="s">
        <v>172</v>
      </c>
      <c r="Q41" s="433"/>
    </row>
    <row r="42" spans="1:17">
      <c r="A42" s="423"/>
      <c r="B42" s="174"/>
      <c r="C42" s="175" t="s">
        <v>56</v>
      </c>
      <c r="D42" s="176"/>
      <c r="E42" s="428"/>
      <c r="F42" s="430"/>
      <c r="G42" s="430"/>
      <c r="H42" s="177" t="s">
        <v>173</v>
      </c>
      <c r="I42" s="168"/>
      <c r="J42" s="178" t="s">
        <v>168</v>
      </c>
      <c r="K42" s="179"/>
      <c r="L42" s="180"/>
      <c r="M42" s="432"/>
      <c r="N42" s="181"/>
      <c r="O42" s="181"/>
      <c r="P42" s="212"/>
      <c r="Q42" s="434"/>
    </row>
    <row r="43" spans="1:17" ht="18" customHeight="1">
      <c r="A43" s="422">
        <v>20</v>
      </c>
      <c r="B43" s="424"/>
      <c r="C43" s="425"/>
      <c r="D43" s="426"/>
      <c r="E43" s="427"/>
      <c r="F43" s="429"/>
      <c r="G43" s="429"/>
      <c r="H43" s="167" t="s">
        <v>167</v>
      </c>
      <c r="I43" s="168"/>
      <c r="J43" s="169" t="s">
        <v>168</v>
      </c>
      <c r="K43" s="170"/>
      <c r="L43" s="171"/>
      <c r="M43" s="431" t="str" cm="1">
        <f t="array" ref="M43">_xlfn.IFS(K43="1組あたり",I43*L43,AND(K43="大人1人あたり",K44=""),I43*L43,AND(K43="",K44="子ども1人あたり"),I44*L44,AND(K43="大人1人あたり",K44="子ども1人あたり"),(I43*L43)+(I44*L44),AND(I43="",I44=""),"")</f>
        <v/>
      </c>
      <c r="N43" s="172" t="s">
        <v>170</v>
      </c>
      <c r="O43" s="172" t="s">
        <v>171</v>
      </c>
      <c r="P43" s="211" t="s">
        <v>172</v>
      </c>
      <c r="Q43" s="433"/>
    </row>
    <row r="44" spans="1:17">
      <c r="A44" s="423"/>
      <c r="B44" s="174"/>
      <c r="C44" s="175" t="s">
        <v>56</v>
      </c>
      <c r="D44" s="176"/>
      <c r="E44" s="428"/>
      <c r="F44" s="430"/>
      <c r="G44" s="430"/>
      <c r="H44" s="177" t="s">
        <v>173</v>
      </c>
      <c r="I44" s="168"/>
      <c r="J44" s="178" t="s">
        <v>168</v>
      </c>
      <c r="K44" s="179"/>
      <c r="L44" s="180"/>
      <c r="M44" s="432"/>
      <c r="N44" s="181"/>
      <c r="O44" s="181"/>
      <c r="P44" s="212"/>
      <c r="Q44" s="434"/>
    </row>
    <row r="45" spans="1:17" ht="18" customHeight="1">
      <c r="A45" s="422">
        <v>21</v>
      </c>
      <c r="B45" s="424"/>
      <c r="C45" s="425"/>
      <c r="D45" s="426"/>
      <c r="E45" s="427"/>
      <c r="F45" s="429"/>
      <c r="G45" s="429"/>
      <c r="H45" s="167" t="s">
        <v>167</v>
      </c>
      <c r="I45" s="168"/>
      <c r="J45" s="169" t="s">
        <v>168</v>
      </c>
      <c r="K45" s="170"/>
      <c r="L45" s="171"/>
      <c r="M45" s="431" t="str" cm="1">
        <f t="array" ref="M45">_xlfn.IFS(K45="1組あたり",I45*L45,AND(K45="大人1人あたり",K46=""),I45*L45,AND(K45="",K46="子ども1人あたり"),I46*L46,AND(K45="大人1人あたり",K46="子ども1人あたり"),(I45*L45)+(I46*L46),AND(I45="",I46=""),"")</f>
        <v/>
      </c>
      <c r="N45" s="172" t="s">
        <v>170</v>
      </c>
      <c r="O45" s="172" t="s">
        <v>171</v>
      </c>
      <c r="P45" s="211" t="s">
        <v>172</v>
      </c>
      <c r="Q45" s="433"/>
    </row>
    <row r="46" spans="1:17">
      <c r="A46" s="423"/>
      <c r="B46" s="174"/>
      <c r="C46" s="175" t="s">
        <v>56</v>
      </c>
      <c r="D46" s="176"/>
      <c r="E46" s="428"/>
      <c r="F46" s="430"/>
      <c r="G46" s="430"/>
      <c r="H46" s="177" t="s">
        <v>173</v>
      </c>
      <c r="I46" s="168"/>
      <c r="J46" s="178" t="s">
        <v>168</v>
      </c>
      <c r="K46" s="179"/>
      <c r="L46" s="180"/>
      <c r="M46" s="432"/>
      <c r="N46" s="181"/>
      <c r="O46" s="181"/>
      <c r="P46" s="212"/>
      <c r="Q46" s="434"/>
    </row>
    <row r="47" spans="1:17" ht="18" customHeight="1">
      <c r="A47" s="422">
        <v>22</v>
      </c>
      <c r="B47" s="424"/>
      <c r="C47" s="425"/>
      <c r="D47" s="426"/>
      <c r="E47" s="427"/>
      <c r="F47" s="429"/>
      <c r="G47" s="429"/>
      <c r="H47" s="167" t="s">
        <v>167</v>
      </c>
      <c r="I47" s="168"/>
      <c r="J47" s="169" t="s">
        <v>168</v>
      </c>
      <c r="K47" s="170"/>
      <c r="L47" s="171"/>
      <c r="M47" s="431" t="str" cm="1">
        <f t="array" ref="M47">_xlfn.IFS(K47="1組あたり",I47*L47,AND(K47="大人1人あたり",K48=""),I47*L47,AND(K47="",K48="子ども1人あたり"),I48*L48,AND(K47="大人1人あたり",K48="子ども1人あたり"),(I47*L47)+(I48*L48),AND(I47="",I48=""),"")</f>
        <v/>
      </c>
      <c r="N47" s="172" t="s">
        <v>170</v>
      </c>
      <c r="O47" s="172" t="s">
        <v>171</v>
      </c>
      <c r="P47" s="211" t="s">
        <v>172</v>
      </c>
      <c r="Q47" s="433"/>
    </row>
    <row r="48" spans="1:17">
      <c r="A48" s="423"/>
      <c r="B48" s="174"/>
      <c r="C48" s="175" t="s">
        <v>56</v>
      </c>
      <c r="D48" s="176"/>
      <c r="E48" s="428"/>
      <c r="F48" s="430"/>
      <c r="G48" s="430"/>
      <c r="H48" s="177" t="s">
        <v>173</v>
      </c>
      <c r="I48" s="168"/>
      <c r="J48" s="178" t="s">
        <v>168</v>
      </c>
      <c r="K48" s="179"/>
      <c r="L48" s="180"/>
      <c r="M48" s="432"/>
      <c r="N48" s="181"/>
      <c r="O48" s="181"/>
      <c r="P48" s="212"/>
      <c r="Q48" s="434"/>
    </row>
    <row r="49" spans="1:17" ht="18" customHeight="1">
      <c r="A49" s="422">
        <v>23</v>
      </c>
      <c r="B49" s="424"/>
      <c r="C49" s="425"/>
      <c r="D49" s="426"/>
      <c r="E49" s="427"/>
      <c r="F49" s="429"/>
      <c r="G49" s="429"/>
      <c r="H49" s="167" t="s">
        <v>167</v>
      </c>
      <c r="I49" s="168"/>
      <c r="J49" s="169" t="s">
        <v>168</v>
      </c>
      <c r="K49" s="170"/>
      <c r="L49" s="171"/>
      <c r="M49" s="431" t="str" cm="1">
        <f t="array" ref="M49">_xlfn.IFS(K49="1組あたり",I49*L49,AND(K49="大人1人あたり",K50=""),I49*L49,AND(K49="",K50="子ども1人あたり"),I50*L50,AND(K49="大人1人あたり",K50="子ども1人あたり"),(I49*L49)+(I50*L50),AND(I49="",I50=""),"")</f>
        <v/>
      </c>
      <c r="N49" s="172" t="s">
        <v>170</v>
      </c>
      <c r="O49" s="172" t="s">
        <v>171</v>
      </c>
      <c r="P49" s="211" t="s">
        <v>172</v>
      </c>
      <c r="Q49" s="433"/>
    </row>
    <row r="50" spans="1:17">
      <c r="A50" s="423"/>
      <c r="B50" s="174"/>
      <c r="C50" s="175" t="s">
        <v>56</v>
      </c>
      <c r="D50" s="176"/>
      <c r="E50" s="428"/>
      <c r="F50" s="430"/>
      <c r="G50" s="430"/>
      <c r="H50" s="177" t="s">
        <v>173</v>
      </c>
      <c r="I50" s="168"/>
      <c r="J50" s="178" t="s">
        <v>168</v>
      </c>
      <c r="K50" s="179"/>
      <c r="L50" s="180"/>
      <c r="M50" s="432"/>
      <c r="N50" s="181"/>
      <c r="O50" s="181"/>
      <c r="P50" s="212"/>
      <c r="Q50" s="434"/>
    </row>
    <row r="51" spans="1:17" ht="18" customHeight="1">
      <c r="A51" s="422">
        <v>24</v>
      </c>
      <c r="B51" s="424"/>
      <c r="C51" s="425"/>
      <c r="D51" s="426"/>
      <c r="E51" s="427"/>
      <c r="F51" s="429"/>
      <c r="G51" s="429"/>
      <c r="H51" s="167" t="s">
        <v>167</v>
      </c>
      <c r="I51" s="168"/>
      <c r="J51" s="169" t="s">
        <v>168</v>
      </c>
      <c r="K51" s="170"/>
      <c r="L51" s="171"/>
      <c r="M51" s="431" t="str" cm="1">
        <f t="array" ref="M51">_xlfn.IFS(K51="1組あたり",I51*L51,AND(K51="大人1人あたり",K52=""),I51*L51,AND(K51="",K52="子ども1人あたり"),I52*L52,AND(K51="大人1人あたり",K52="子ども1人あたり"),(I51*L51)+(I52*L52),AND(I51="",I52=""),"")</f>
        <v/>
      </c>
      <c r="N51" s="172" t="s">
        <v>170</v>
      </c>
      <c r="O51" s="172" t="s">
        <v>171</v>
      </c>
      <c r="P51" s="211" t="s">
        <v>172</v>
      </c>
      <c r="Q51" s="433"/>
    </row>
    <row r="52" spans="1:17">
      <c r="A52" s="423"/>
      <c r="B52" s="174"/>
      <c r="C52" s="175" t="s">
        <v>56</v>
      </c>
      <c r="D52" s="176"/>
      <c r="E52" s="428"/>
      <c r="F52" s="430"/>
      <c r="G52" s="430"/>
      <c r="H52" s="177" t="s">
        <v>173</v>
      </c>
      <c r="I52" s="168"/>
      <c r="J52" s="178" t="s">
        <v>168</v>
      </c>
      <c r="K52" s="179"/>
      <c r="L52" s="180"/>
      <c r="M52" s="432"/>
      <c r="N52" s="181"/>
      <c r="O52" s="181"/>
      <c r="P52" s="212"/>
      <c r="Q52" s="434"/>
    </row>
    <row r="53" spans="1:17" ht="18" customHeight="1">
      <c r="A53" s="422">
        <v>25</v>
      </c>
      <c r="B53" s="424"/>
      <c r="C53" s="425"/>
      <c r="D53" s="426"/>
      <c r="E53" s="427"/>
      <c r="F53" s="429"/>
      <c r="G53" s="429"/>
      <c r="H53" s="167" t="s">
        <v>167</v>
      </c>
      <c r="I53" s="168"/>
      <c r="J53" s="169" t="s">
        <v>168</v>
      </c>
      <c r="K53" s="170"/>
      <c r="L53" s="171"/>
      <c r="M53" s="431" t="str" cm="1">
        <f t="array" ref="M53">_xlfn.IFS(K53="1組あたり",I53*L53,AND(K53="大人1人あたり",K54=""),I53*L53,AND(K53="",K54="子ども1人あたり"),I54*L54,AND(K53="大人1人あたり",K54="子ども1人あたり"),(I53*L53)+(I54*L54),AND(I53="",I54=""),"")</f>
        <v/>
      </c>
      <c r="N53" s="172" t="s">
        <v>170</v>
      </c>
      <c r="O53" s="172" t="s">
        <v>171</v>
      </c>
      <c r="P53" s="211" t="s">
        <v>172</v>
      </c>
      <c r="Q53" s="433"/>
    </row>
    <row r="54" spans="1:17">
      <c r="A54" s="423"/>
      <c r="B54" s="174"/>
      <c r="C54" s="175" t="s">
        <v>56</v>
      </c>
      <c r="D54" s="176"/>
      <c r="E54" s="428"/>
      <c r="F54" s="430"/>
      <c r="G54" s="430"/>
      <c r="H54" s="177" t="s">
        <v>173</v>
      </c>
      <c r="I54" s="168"/>
      <c r="J54" s="178" t="s">
        <v>168</v>
      </c>
      <c r="K54" s="179"/>
      <c r="L54" s="180"/>
      <c r="M54" s="432"/>
      <c r="N54" s="181"/>
      <c r="O54" s="181"/>
      <c r="P54" s="212"/>
      <c r="Q54" s="434"/>
    </row>
    <row r="55" spans="1:17" ht="18" customHeight="1">
      <c r="A55" s="422">
        <v>26</v>
      </c>
      <c r="B55" s="424"/>
      <c r="C55" s="425"/>
      <c r="D55" s="426"/>
      <c r="E55" s="427"/>
      <c r="F55" s="429"/>
      <c r="G55" s="429"/>
      <c r="H55" s="167" t="s">
        <v>167</v>
      </c>
      <c r="I55" s="168"/>
      <c r="J55" s="169" t="s">
        <v>168</v>
      </c>
      <c r="K55" s="170"/>
      <c r="L55" s="171"/>
      <c r="M55" s="431" t="str" cm="1">
        <f t="array" ref="M55">_xlfn.IFS(K55="1組あたり",I55*L55,AND(K55="大人1人あたり",K56=""),I55*L55,AND(K55="",K56="子ども1人あたり"),I56*L56,AND(K55="大人1人あたり",K56="子ども1人あたり"),(I55*L55)+(I56*L56),AND(I55="",I56=""),"")</f>
        <v/>
      </c>
      <c r="N55" s="172" t="s">
        <v>170</v>
      </c>
      <c r="O55" s="172" t="s">
        <v>171</v>
      </c>
      <c r="P55" s="211" t="s">
        <v>172</v>
      </c>
      <c r="Q55" s="433"/>
    </row>
    <row r="56" spans="1:17">
      <c r="A56" s="423"/>
      <c r="B56" s="174"/>
      <c r="C56" s="175" t="s">
        <v>56</v>
      </c>
      <c r="D56" s="176"/>
      <c r="E56" s="428"/>
      <c r="F56" s="430"/>
      <c r="G56" s="430"/>
      <c r="H56" s="177" t="s">
        <v>173</v>
      </c>
      <c r="I56" s="168"/>
      <c r="J56" s="178" t="s">
        <v>168</v>
      </c>
      <c r="K56" s="179"/>
      <c r="L56" s="180"/>
      <c r="M56" s="432"/>
      <c r="N56" s="181"/>
      <c r="O56" s="181"/>
      <c r="P56" s="212"/>
      <c r="Q56" s="434"/>
    </row>
    <row r="57" spans="1:17" ht="18" customHeight="1">
      <c r="A57" s="422">
        <v>27</v>
      </c>
      <c r="B57" s="424"/>
      <c r="C57" s="425"/>
      <c r="D57" s="426"/>
      <c r="E57" s="427"/>
      <c r="F57" s="429"/>
      <c r="G57" s="429"/>
      <c r="H57" s="167" t="s">
        <v>167</v>
      </c>
      <c r="I57" s="168"/>
      <c r="J57" s="169" t="s">
        <v>168</v>
      </c>
      <c r="K57" s="170"/>
      <c r="L57" s="171"/>
      <c r="M57" s="431" t="str" cm="1">
        <f t="array" ref="M57">_xlfn.IFS(K57="1組あたり",I57*L57,AND(K57="大人1人あたり",K58=""),I57*L57,AND(K57="",K58="子ども1人あたり"),I58*L58,AND(K57="大人1人あたり",K58="子ども1人あたり"),(I57*L57)+(I58*L58),AND(I57="",I58=""),"")</f>
        <v/>
      </c>
      <c r="N57" s="172" t="s">
        <v>170</v>
      </c>
      <c r="O57" s="172" t="s">
        <v>171</v>
      </c>
      <c r="P57" s="211" t="s">
        <v>172</v>
      </c>
      <c r="Q57" s="433"/>
    </row>
    <row r="58" spans="1:17">
      <c r="A58" s="423"/>
      <c r="B58" s="174"/>
      <c r="C58" s="175" t="s">
        <v>56</v>
      </c>
      <c r="D58" s="176"/>
      <c r="E58" s="428"/>
      <c r="F58" s="430"/>
      <c r="G58" s="430"/>
      <c r="H58" s="177" t="s">
        <v>173</v>
      </c>
      <c r="I58" s="168"/>
      <c r="J58" s="178" t="s">
        <v>168</v>
      </c>
      <c r="K58" s="179"/>
      <c r="L58" s="180"/>
      <c r="M58" s="432"/>
      <c r="N58" s="181"/>
      <c r="O58" s="181"/>
      <c r="P58" s="212"/>
      <c r="Q58" s="434"/>
    </row>
    <row r="59" spans="1:17" ht="18" customHeight="1">
      <c r="A59" s="422">
        <v>28</v>
      </c>
      <c r="B59" s="424"/>
      <c r="C59" s="425"/>
      <c r="D59" s="426"/>
      <c r="E59" s="427"/>
      <c r="F59" s="429"/>
      <c r="G59" s="429"/>
      <c r="H59" s="167" t="s">
        <v>167</v>
      </c>
      <c r="I59" s="168"/>
      <c r="J59" s="169" t="s">
        <v>168</v>
      </c>
      <c r="K59" s="170"/>
      <c r="L59" s="171"/>
      <c r="M59" s="431" t="str" cm="1">
        <f t="array" ref="M59">_xlfn.IFS(K59="1組あたり",I59*L59,AND(K59="大人1人あたり",K60=""),I59*L59,AND(K59="",K60="子ども1人あたり"),I60*L60,AND(K59="大人1人あたり",K60="子ども1人あたり"),(I59*L59)+(I60*L60),AND(I59="",I60=""),"")</f>
        <v/>
      </c>
      <c r="N59" s="172" t="s">
        <v>170</v>
      </c>
      <c r="O59" s="172" t="s">
        <v>171</v>
      </c>
      <c r="P59" s="211" t="s">
        <v>172</v>
      </c>
      <c r="Q59" s="433"/>
    </row>
    <row r="60" spans="1:17">
      <c r="A60" s="423"/>
      <c r="B60" s="174"/>
      <c r="C60" s="175" t="s">
        <v>56</v>
      </c>
      <c r="D60" s="176"/>
      <c r="E60" s="428"/>
      <c r="F60" s="430"/>
      <c r="G60" s="430"/>
      <c r="H60" s="177" t="s">
        <v>173</v>
      </c>
      <c r="I60" s="168"/>
      <c r="J60" s="178" t="s">
        <v>168</v>
      </c>
      <c r="K60" s="179"/>
      <c r="L60" s="180"/>
      <c r="M60" s="432"/>
      <c r="N60" s="181"/>
      <c r="O60" s="181"/>
      <c r="P60" s="212"/>
      <c r="Q60" s="434"/>
    </row>
    <row r="61" spans="1:17" ht="18" customHeight="1">
      <c r="A61" s="422">
        <v>29</v>
      </c>
      <c r="B61" s="424"/>
      <c r="C61" s="425"/>
      <c r="D61" s="426"/>
      <c r="E61" s="427"/>
      <c r="F61" s="429"/>
      <c r="G61" s="429"/>
      <c r="H61" s="167" t="s">
        <v>167</v>
      </c>
      <c r="I61" s="168"/>
      <c r="J61" s="169" t="s">
        <v>168</v>
      </c>
      <c r="K61" s="170"/>
      <c r="L61" s="171"/>
      <c r="M61" s="431" t="str" cm="1">
        <f t="array" ref="M61">_xlfn.IFS(K61="1組あたり",I61*L61,AND(K61="大人1人あたり",K62=""),I61*L61,AND(K61="",K62="子ども1人あたり"),I62*L62,AND(K61="大人1人あたり",K62="子ども1人あたり"),(I61*L61)+(I62*L62),AND(I61="",I62=""),"")</f>
        <v/>
      </c>
      <c r="N61" s="172" t="s">
        <v>170</v>
      </c>
      <c r="O61" s="172" t="s">
        <v>171</v>
      </c>
      <c r="P61" s="211" t="s">
        <v>172</v>
      </c>
      <c r="Q61" s="433"/>
    </row>
    <row r="62" spans="1:17">
      <c r="A62" s="423"/>
      <c r="B62" s="174"/>
      <c r="C62" s="175" t="s">
        <v>56</v>
      </c>
      <c r="D62" s="176"/>
      <c r="E62" s="428"/>
      <c r="F62" s="430"/>
      <c r="G62" s="430"/>
      <c r="H62" s="177" t="s">
        <v>173</v>
      </c>
      <c r="I62" s="168"/>
      <c r="J62" s="178" t="s">
        <v>168</v>
      </c>
      <c r="K62" s="179"/>
      <c r="L62" s="180"/>
      <c r="M62" s="432"/>
      <c r="N62" s="181"/>
      <c r="O62" s="181"/>
      <c r="P62" s="212"/>
      <c r="Q62" s="434"/>
    </row>
    <row r="63" spans="1:17" ht="18" customHeight="1">
      <c r="A63" s="422">
        <v>30</v>
      </c>
      <c r="B63" s="424"/>
      <c r="C63" s="425"/>
      <c r="D63" s="426"/>
      <c r="E63" s="427"/>
      <c r="F63" s="429"/>
      <c r="G63" s="429"/>
      <c r="H63" s="167" t="s">
        <v>167</v>
      </c>
      <c r="I63" s="168"/>
      <c r="J63" s="169" t="s">
        <v>168</v>
      </c>
      <c r="K63" s="170"/>
      <c r="L63" s="171"/>
      <c r="M63" s="431" t="str" cm="1">
        <f t="array" ref="M63">_xlfn.IFS(K63="1組あたり",I63*L63,AND(K63="大人1人あたり",K64=""),I63*L63,AND(K63="",K64="子ども1人あたり"),I64*L64,AND(K63="大人1人あたり",K64="子ども1人あたり"),(I63*L63)+(I64*L64),AND(I63="",I64=""),"")</f>
        <v/>
      </c>
      <c r="N63" s="172" t="s">
        <v>170</v>
      </c>
      <c r="O63" s="172" t="s">
        <v>171</v>
      </c>
      <c r="P63" s="211" t="s">
        <v>172</v>
      </c>
      <c r="Q63" s="433"/>
    </row>
    <row r="64" spans="1:17">
      <c r="A64" s="423"/>
      <c r="B64" s="174"/>
      <c r="C64" s="175" t="s">
        <v>56</v>
      </c>
      <c r="D64" s="176"/>
      <c r="E64" s="428"/>
      <c r="F64" s="430"/>
      <c r="G64" s="430"/>
      <c r="H64" s="177" t="s">
        <v>173</v>
      </c>
      <c r="I64" s="168"/>
      <c r="J64" s="178" t="s">
        <v>168</v>
      </c>
      <c r="K64" s="179"/>
      <c r="L64" s="180"/>
      <c r="M64" s="432"/>
      <c r="N64" s="181"/>
      <c r="O64" s="181"/>
      <c r="P64" s="212"/>
      <c r="Q64" s="434"/>
    </row>
    <row r="65" spans="1:17" ht="18" customHeight="1">
      <c r="A65" s="422">
        <v>31</v>
      </c>
      <c r="B65" s="424"/>
      <c r="C65" s="425"/>
      <c r="D65" s="426"/>
      <c r="E65" s="427"/>
      <c r="F65" s="429"/>
      <c r="G65" s="429"/>
      <c r="H65" s="167" t="s">
        <v>167</v>
      </c>
      <c r="I65" s="168"/>
      <c r="J65" s="169" t="s">
        <v>168</v>
      </c>
      <c r="K65" s="170"/>
      <c r="L65" s="171"/>
      <c r="M65" s="431" t="str" cm="1">
        <f t="array" ref="M65">_xlfn.IFS(K65="1組あたり",I65*L65,AND(K65="大人1人あたり",K66=""),I65*L65,AND(K65="",K66="子ども1人あたり"),I66*L66,AND(K65="大人1人あたり",K66="子ども1人あたり"),(I65*L65)+(I66*L66),AND(I65="",I66=""),"")</f>
        <v/>
      </c>
      <c r="N65" s="172" t="s">
        <v>170</v>
      </c>
      <c r="O65" s="172" t="s">
        <v>171</v>
      </c>
      <c r="P65" s="211" t="s">
        <v>172</v>
      </c>
      <c r="Q65" s="433"/>
    </row>
    <row r="66" spans="1:17">
      <c r="A66" s="423"/>
      <c r="B66" s="174"/>
      <c r="C66" s="175" t="s">
        <v>56</v>
      </c>
      <c r="D66" s="176"/>
      <c r="E66" s="428"/>
      <c r="F66" s="430"/>
      <c r="G66" s="430"/>
      <c r="H66" s="177" t="s">
        <v>173</v>
      </c>
      <c r="I66" s="168"/>
      <c r="J66" s="178" t="s">
        <v>168</v>
      </c>
      <c r="K66" s="179"/>
      <c r="L66" s="180"/>
      <c r="M66" s="432"/>
      <c r="N66" s="181"/>
      <c r="O66" s="181"/>
      <c r="P66" s="212"/>
      <c r="Q66" s="434"/>
    </row>
    <row r="67" spans="1:17" ht="18" customHeight="1">
      <c r="A67" s="422">
        <v>32</v>
      </c>
      <c r="B67" s="424"/>
      <c r="C67" s="425"/>
      <c r="D67" s="426"/>
      <c r="E67" s="427"/>
      <c r="F67" s="429"/>
      <c r="G67" s="429"/>
      <c r="H67" s="167" t="s">
        <v>167</v>
      </c>
      <c r="I67" s="168"/>
      <c r="J67" s="169" t="s">
        <v>168</v>
      </c>
      <c r="K67" s="170"/>
      <c r="L67" s="171"/>
      <c r="M67" s="431" t="str" cm="1">
        <f t="array" ref="M67">_xlfn.IFS(K67="1組あたり",I67*L67,AND(K67="大人1人あたり",K68=""),I67*L67,AND(K67="",K68="子ども1人あたり"),I68*L68,AND(K67="大人1人あたり",K68="子ども1人あたり"),(I67*L67)+(I68*L68),AND(I67="",I68=""),"")</f>
        <v/>
      </c>
      <c r="N67" s="172" t="s">
        <v>170</v>
      </c>
      <c r="O67" s="172" t="s">
        <v>171</v>
      </c>
      <c r="P67" s="211" t="s">
        <v>172</v>
      </c>
      <c r="Q67" s="433"/>
    </row>
    <row r="68" spans="1:17">
      <c r="A68" s="423"/>
      <c r="B68" s="174"/>
      <c r="C68" s="175" t="s">
        <v>56</v>
      </c>
      <c r="D68" s="176"/>
      <c r="E68" s="428"/>
      <c r="F68" s="430"/>
      <c r="G68" s="430"/>
      <c r="H68" s="177" t="s">
        <v>173</v>
      </c>
      <c r="I68" s="168"/>
      <c r="J68" s="178" t="s">
        <v>168</v>
      </c>
      <c r="K68" s="179"/>
      <c r="L68" s="180"/>
      <c r="M68" s="432"/>
      <c r="N68" s="181"/>
      <c r="O68" s="181"/>
      <c r="P68" s="212"/>
      <c r="Q68" s="434"/>
    </row>
    <row r="69" spans="1:17" ht="18" customHeight="1">
      <c r="A69" s="422">
        <v>33</v>
      </c>
      <c r="B69" s="424"/>
      <c r="C69" s="425"/>
      <c r="D69" s="426"/>
      <c r="E69" s="427"/>
      <c r="F69" s="429"/>
      <c r="G69" s="429"/>
      <c r="H69" s="167" t="s">
        <v>167</v>
      </c>
      <c r="I69" s="168"/>
      <c r="J69" s="169" t="s">
        <v>168</v>
      </c>
      <c r="K69" s="170"/>
      <c r="L69" s="171"/>
      <c r="M69" s="431" t="str" cm="1">
        <f t="array" ref="M69">_xlfn.IFS(K69="1組あたり",I69*L69,AND(K69="大人1人あたり",K70=""),I69*L69,AND(K69="",K70="子ども1人あたり"),I70*L70,AND(K69="大人1人あたり",K70="子ども1人あたり"),(I69*L69)+(I70*L70),AND(I69="",I70=""),"")</f>
        <v/>
      </c>
      <c r="N69" s="172" t="s">
        <v>170</v>
      </c>
      <c r="O69" s="172" t="s">
        <v>171</v>
      </c>
      <c r="P69" s="211" t="s">
        <v>172</v>
      </c>
      <c r="Q69" s="433"/>
    </row>
    <row r="70" spans="1:17">
      <c r="A70" s="423"/>
      <c r="B70" s="174"/>
      <c r="C70" s="175" t="s">
        <v>56</v>
      </c>
      <c r="D70" s="176"/>
      <c r="E70" s="428"/>
      <c r="F70" s="430"/>
      <c r="G70" s="430"/>
      <c r="H70" s="177" t="s">
        <v>173</v>
      </c>
      <c r="I70" s="168"/>
      <c r="J70" s="178" t="s">
        <v>168</v>
      </c>
      <c r="K70" s="179"/>
      <c r="L70" s="180"/>
      <c r="M70" s="432"/>
      <c r="N70" s="181"/>
      <c r="O70" s="181"/>
      <c r="P70" s="212"/>
      <c r="Q70" s="434"/>
    </row>
    <row r="71" spans="1:17" ht="18" customHeight="1">
      <c r="A71" s="422">
        <v>34</v>
      </c>
      <c r="B71" s="424"/>
      <c r="C71" s="425"/>
      <c r="D71" s="426"/>
      <c r="E71" s="427"/>
      <c r="F71" s="429"/>
      <c r="G71" s="429"/>
      <c r="H71" s="167" t="s">
        <v>167</v>
      </c>
      <c r="I71" s="168"/>
      <c r="J71" s="169" t="s">
        <v>168</v>
      </c>
      <c r="K71" s="170"/>
      <c r="L71" s="171"/>
      <c r="M71" s="431" t="str" cm="1">
        <f t="array" ref="M71">_xlfn.IFS(K71="1組あたり",I71*L71,AND(K71="大人1人あたり",K72=""),I71*L71,AND(K71="",K72="子ども1人あたり"),I72*L72,AND(K71="大人1人あたり",K72="子ども1人あたり"),(I71*L71)+(I72*L72),AND(I71="",I72=""),"")</f>
        <v/>
      </c>
      <c r="N71" s="172" t="s">
        <v>170</v>
      </c>
      <c r="O71" s="172" t="s">
        <v>171</v>
      </c>
      <c r="P71" s="211" t="s">
        <v>172</v>
      </c>
      <c r="Q71" s="433"/>
    </row>
    <row r="72" spans="1:17">
      <c r="A72" s="423"/>
      <c r="B72" s="174"/>
      <c r="C72" s="175" t="s">
        <v>56</v>
      </c>
      <c r="D72" s="176"/>
      <c r="E72" s="428"/>
      <c r="F72" s="430"/>
      <c r="G72" s="430"/>
      <c r="H72" s="177" t="s">
        <v>173</v>
      </c>
      <c r="I72" s="168"/>
      <c r="J72" s="178" t="s">
        <v>168</v>
      </c>
      <c r="K72" s="179"/>
      <c r="L72" s="180"/>
      <c r="M72" s="432"/>
      <c r="N72" s="181"/>
      <c r="O72" s="181"/>
      <c r="P72" s="212"/>
      <c r="Q72" s="434"/>
    </row>
    <row r="73" spans="1:17" ht="18" customHeight="1">
      <c r="A73" s="422">
        <v>35</v>
      </c>
      <c r="B73" s="424"/>
      <c r="C73" s="425"/>
      <c r="D73" s="426"/>
      <c r="E73" s="427"/>
      <c r="F73" s="429"/>
      <c r="G73" s="429"/>
      <c r="H73" s="167" t="s">
        <v>167</v>
      </c>
      <c r="I73" s="168"/>
      <c r="J73" s="169" t="s">
        <v>168</v>
      </c>
      <c r="K73" s="170"/>
      <c r="L73" s="171"/>
      <c r="M73" s="431" t="str" cm="1">
        <f t="array" ref="M73">_xlfn.IFS(K73="1組あたり",I73*L73,AND(K73="大人1人あたり",K74=""),I73*L73,AND(K73="",K74="子ども1人あたり"),I74*L74,AND(K73="大人1人あたり",K74="子ども1人あたり"),(I73*L73)+(I74*L74),AND(I73="",I74=""),"")</f>
        <v/>
      </c>
      <c r="N73" s="172" t="s">
        <v>170</v>
      </c>
      <c r="O73" s="172" t="s">
        <v>171</v>
      </c>
      <c r="P73" s="211" t="s">
        <v>172</v>
      </c>
      <c r="Q73" s="433"/>
    </row>
    <row r="74" spans="1:17">
      <c r="A74" s="423"/>
      <c r="B74" s="174"/>
      <c r="C74" s="175" t="s">
        <v>56</v>
      </c>
      <c r="D74" s="176"/>
      <c r="E74" s="428"/>
      <c r="F74" s="430"/>
      <c r="G74" s="430"/>
      <c r="H74" s="177" t="s">
        <v>173</v>
      </c>
      <c r="I74" s="168"/>
      <c r="J74" s="178" t="s">
        <v>168</v>
      </c>
      <c r="K74" s="179"/>
      <c r="L74" s="180"/>
      <c r="M74" s="432"/>
      <c r="N74" s="181"/>
      <c r="O74" s="181"/>
      <c r="P74" s="212"/>
      <c r="Q74" s="434"/>
    </row>
    <row r="75" spans="1:17" ht="18" customHeight="1">
      <c r="A75" s="422">
        <v>36</v>
      </c>
      <c r="B75" s="424"/>
      <c r="C75" s="425"/>
      <c r="D75" s="426"/>
      <c r="E75" s="427"/>
      <c r="F75" s="429"/>
      <c r="G75" s="429"/>
      <c r="H75" s="167" t="s">
        <v>167</v>
      </c>
      <c r="I75" s="168"/>
      <c r="J75" s="169" t="s">
        <v>168</v>
      </c>
      <c r="K75" s="170"/>
      <c r="L75" s="171"/>
      <c r="M75" s="431" t="str" cm="1">
        <f t="array" ref="M75">_xlfn.IFS(K75="1組あたり",I75*L75,AND(K75="大人1人あたり",K76=""),I75*L75,AND(K75="",K76="子ども1人あたり"),I76*L76,AND(K75="大人1人あたり",K76="子ども1人あたり"),(I75*L75)+(I76*L76),AND(I75="",I76=""),"")</f>
        <v/>
      </c>
      <c r="N75" s="172" t="s">
        <v>170</v>
      </c>
      <c r="O75" s="172" t="s">
        <v>171</v>
      </c>
      <c r="P75" s="211" t="s">
        <v>172</v>
      </c>
      <c r="Q75" s="433"/>
    </row>
    <row r="76" spans="1:17">
      <c r="A76" s="423"/>
      <c r="B76" s="174"/>
      <c r="C76" s="175" t="s">
        <v>56</v>
      </c>
      <c r="D76" s="176"/>
      <c r="E76" s="428"/>
      <c r="F76" s="430"/>
      <c r="G76" s="430"/>
      <c r="H76" s="177" t="s">
        <v>173</v>
      </c>
      <c r="I76" s="168"/>
      <c r="J76" s="178" t="s">
        <v>168</v>
      </c>
      <c r="K76" s="179"/>
      <c r="L76" s="180"/>
      <c r="M76" s="432"/>
      <c r="N76" s="181"/>
      <c r="O76" s="181"/>
      <c r="P76" s="212"/>
      <c r="Q76" s="434"/>
    </row>
    <row r="77" spans="1:17" ht="18" customHeight="1">
      <c r="A77" s="422">
        <v>37</v>
      </c>
      <c r="B77" s="424"/>
      <c r="C77" s="425"/>
      <c r="D77" s="426"/>
      <c r="E77" s="427"/>
      <c r="F77" s="429"/>
      <c r="G77" s="429"/>
      <c r="H77" s="167" t="s">
        <v>167</v>
      </c>
      <c r="I77" s="168"/>
      <c r="J77" s="169" t="s">
        <v>168</v>
      </c>
      <c r="K77" s="170"/>
      <c r="L77" s="171"/>
      <c r="M77" s="431" t="str" cm="1">
        <f t="array" ref="M77">_xlfn.IFS(K77="1組あたり",I77*L77,AND(K77="大人1人あたり",K78=""),I77*L77,AND(K77="",K78="子ども1人あたり"),I78*L78,AND(K77="大人1人あたり",K78="子ども1人あたり"),(I77*L77)+(I78*L78),AND(I77="",I78=""),"")</f>
        <v/>
      </c>
      <c r="N77" s="172" t="s">
        <v>170</v>
      </c>
      <c r="O77" s="172" t="s">
        <v>171</v>
      </c>
      <c r="P77" s="211" t="s">
        <v>172</v>
      </c>
      <c r="Q77" s="433"/>
    </row>
    <row r="78" spans="1:17">
      <c r="A78" s="423"/>
      <c r="B78" s="174"/>
      <c r="C78" s="175" t="s">
        <v>56</v>
      </c>
      <c r="D78" s="176"/>
      <c r="E78" s="428"/>
      <c r="F78" s="430"/>
      <c r="G78" s="430"/>
      <c r="H78" s="177" t="s">
        <v>173</v>
      </c>
      <c r="I78" s="168"/>
      <c r="J78" s="178" t="s">
        <v>168</v>
      </c>
      <c r="K78" s="179"/>
      <c r="L78" s="180"/>
      <c r="M78" s="432"/>
      <c r="N78" s="181"/>
      <c r="O78" s="181"/>
      <c r="P78" s="212"/>
      <c r="Q78" s="434"/>
    </row>
    <row r="79" spans="1:17" ht="18" customHeight="1">
      <c r="A79" s="422">
        <v>38</v>
      </c>
      <c r="B79" s="424"/>
      <c r="C79" s="425"/>
      <c r="D79" s="426"/>
      <c r="E79" s="427"/>
      <c r="F79" s="429"/>
      <c r="G79" s="429"/>
      <c r="H79" s="167" t="s">
        <v>167</v>
      </c>
      <c r="I79" s="168"/>
      <c r="J79" s="169" t="s">
        <v>168</v>
      </c>
      <c r="K79" s="170"/>
      <c r="L79" s="171"/>
      <c r="M79" s="431" t="str" cm="1">
        <f t="array" ref="M79">_xlfn.IFS(K79="1組あたり",I79*L79,AND(K79="大人1人あたり",K80=""),I79*L79,AND(K79="",K80="子ども1人あたり"),I80*L80,AND(K79="大人1人あたり",K80="子ども1人あたり"),(I79*L79)+(I80*L80),AND(I79="",I80=""),"")</f>
        <v/>
      </c>
      <c r="N79" s="172" t="s">
        <v>170</v>
      </c>
      <c r="O79" s="172" t="s">
        <v>171</v>
      </c>
      <c r="P79" s="211" t="s">
        <v>172</v>
      </c>
      <c r="Q79" s="433"/>
    </row>
    <row r="80" spans="1:17">
      <c r="A80" s="423"/>
      <c r="B80" s="174"/>
      <c r="C80" s="175" t="s">
        <v>56</v>
      </c>
      <c r="D80" s="176"/>
      <c r="E80" s="428"/>
      <c r="F80" s="430"/>
      <c r="G80" s="430"/>
      <c r="H80" s="177" t="s">
        <v>173</v>
      </c>
      <c r="I80" s="168"/>
      <c r="J80" s="178" t="s">
        <v>168</v>
      </c>
      <c r="K80" s="179"/>
      <c r="L80" s="180"/>
      <c r="M80" s="432"/>
      <c r="N80" s="181"/>
      <c r="O80" s="181"/>
      <c r="P80" s="212"/>
      <c r="Q80" s="434"/>
    </row>
    <row r="81" spans="1:17" ht="18" customHeight="1">
      <c r="A81" s="422">
        <v>39</v>
      </c>
      <c r="B81" s="424"/>
      <c r="C81" s="425"/>
      <c r="D81" s="426"/>
      <c r="E81" s="427"/>
      <c r="F81" s="429"/>
      <c r="G81" s="429"/>
      <c r="H81" s="167" t="s">
        <v>167</v>
      </c>
      <c r="I81" s="168"/>
      <c r="J81" s="169" t="s">
        <v>168</v>
      </c>
      <c r="K81" s="334"/>
      <c r="L81" s="171"/>
      <c r="M81" s="457" t="str" cm="1">
        <f t="array" ref="M81">_xlfn.IFS(K81="1組あたり",I81*L81,AND(K81="大人1人あたり",K82=""),I81*L81,AND(K81="",K82="子ども1人あたり"),I82*L82,AND(K81="大人1人あたり",K82="子ども1人あたり"),(I81*L81)+(I82*L82),AND(I81="",I82=""),"")</f>
        <v/>
      </c>
      <c r="N81" s="172" t="s">
        <v>170</v>
      </c>
      <c r="O81" s="172" t="s">
        <v>171</v>
      </c>
      <c r="P81" s="211" t="s">
        <v>172</v>
      </c>
      <c r="Q81" s="433"/>
    </row>
    <row r="82" spans="1:17">
      <c r="A82" s="423"/>
      <c r="B82" s="174"/>
      <c r="C82" s="175" t="s">
        <v>56</v>
      </c>
      <c r="D82" s="176"/>
      <c r="E82" s="428"/>
      <c r="F82" s="430"/>
      <c r="G82" s="430"/>
      <c r="H82" s="177" t="s">
        <v>173</v>
      </c>
      <c r="I82" s="168"/>
      <c r="J82" s="178" t="s">
        <v>168</v>
      </c>
      <c r="K82" s="179"/>
      <c r="L82" s="180"/>
      <c r="M82" s="432"/>
      <c r="N82" s="181"/>
      <c r="O82" s="181"/>
      <c r="P82" s="212"/>
      <c r="Q82" s="434"/>
    </row>
    <row r="83" spans="1:17" ht="18" customHeight="1">
      <c r="A83" s="422">
        <v>40</v>
      </c>
      <c r="B83" s="424"/>
      <c r="C83" s="425"/>
      <c r="D83" s="426"/>
      <c r="E83" s="427"/>
      <c r="F83" s="429"/>
      <c r="G83" s="429"/>
      <c r="H83" s="167" t="s">
        <v>167</v>
      </c>
      <c r="I83" s="168"/>
      <c r="J83" s="169" t="s">
        <v>168</v>
      </c>
      <c r="K83" s="170"/>
      <c r="L83" s="171"/>
      <c r="M83" s="431" t="str" cm="1">
        <f t="array" ref="M83">_xlfn.IFS(K83="1組あたり",I83*L83,AND(K83="大人1人あたり",K84=""),I83*L83,AND(K83="",K84="子ども1人あたり"),I84*L84,AND(K83="大人1人あたり",K84="子ども1人あたり"),(I83*L83)+(I84*L84),AND(I83="",I84=""),"")</f>
        <v/>
      </c>
      <c r="N83" s="172" t="s">
        <v>170</v>
      </c>
      <c r="O83" s="172" t="s">
        <v>171</v>
      </c>
      <c r="P83" s="211" t="s">
        <v>172</v>
      </c>
      <c r="Q83" s="433"/>
    </row>
    <row r="84" spans="1:17">
      <c r="A84" s="423"/>
      <c r="B84" s="174"/>
      <c r="C84" s="175" t="s">
        <v>56</v>
      </c>
      <c r="D84" s="176"/>
      <c r="E84" s="428"/>
      <c r="F84" s="430"/>
      <c r="G84" s="430"/>
      <c r="H84" s="177" t="s">
        <v>173</v>
      </c>
      <c r="I84" s="168"/>
      <c r="J84" s="178" t="s">
        <v>168</v>
      </c>
      <c r="K84" s="179"/>
      <c r="L84" s="180"/>
      <c r="M84" s="432"/>
      <c r="N84" s="181"/>
      <c r="O84" s="181"/>
      <c r="P84" s="212"/>
      <c r="Q84" s="434"/>
    </row>
    <row r="85" spans="1:17" ht="18" customHeight="1">
      <c r="A85" s="422">
        <v>41</v>
      </c>
      <c r="B85" s="424"/>
      <c r="C85" s="425"/>
      <c r="D85" s="426"/>
      <c r="E85" s="427"/>
      <c r="F85" s="429"/>
      <c r="G85" s="429"/>
      <c r="H85" s="167" t="s">
        <v>167</v>
      </c>
      <c r="I85" s="168"/>
      <c r="J85" s="169" t="s">
        <v>168</v>
      </c>
      <c r="K85" s="170"/>
      <c r="L85" s="171"/>
      <c r="M85" s="431" t="str" cm="1">
        <f t="array" ref="M85">_xlfn.IFS(K85="1組あたり",I85*L85,AND(K85="大人1人あたり",K86=""),I85*L85,AND(K85="",K86="子ども1人あたり"),I86*L86,AND(K85="大人1人あたり",K86="子ども1人あたり"),(I85*L85)+(I86*L86),AND(I85="",I86=""),"")</f>
        <v/>
      </c>
      <c r="N85" s="172" t="s">
        <v>170</v>
      </c>
      <c r="O85" s="172" t="s">
        <v>171</v>
      </c>
      <c r="P85" s="211" t="s">
        <v>172</v>
      </c>
      <c r="Q85" s="433"/>
    </row>
    <row r="86" spans="1:17">
      <c r="A86" s="423"/>
      <c r="B86" s="174"/>
      <c r="C86" s="175" t="s">
        <v>56</v>
      </c>
      <c r="D86" s="176"/>
      <c r="E86" s="428"/>
      <c r="F86" s="430"/>
      <c r="G86" s="430"/>
      <c r="H86" s="177" t="s">
        <v>173</v>
      </c>
      <c r="I86" s="168"/>
      <c r="J86" s="178" t="s">
        <v>168</v>
      </c>
      <c r="K86" s="179"/>
      <c r="L86" s="180"/>
      <c r="M86" s="432"/>
      <c r="N86" s="181"/>
      <c r="O86" s="181"/>
      <c r="P86" s="212"/>
      <c r="Q86" s="434"/>
    </row>
    <row r="87" spans="1:17" ht="18" customHeight="1">
      <c r="A87" s="422">
        <v>42</v>
      </c>
      <c r="B87" s="424"/>
      <c r="C87" s="425"/>
      <c r="D87" s="426"/>
      <c r="E87" s="427"/>
      <c r="F87" s="429"/>
      <c r="G87" s="429"/>
      <c r="H87" s="167" t="s">
        <v>167</v>
      </c>
      <c r="I87" s="168"/>
      <c r="J87" s="169" t="s">
        <v>168</v>
      </c>
      <c r="K87" s="170"/>
      <c r="L87" s="171"/>
      <c r="M87" s="431" t="str" cm="1">
        <f t="array" ref="M87">_xlfn.IFS(K87="1組あたり",I87*L87,AND(K87="大人1人あたり",K88=""),I87*L87,AND(K87="",K88="子ども1人あたり"),I88*L88,AND(K87="大人1人あたり",K88="子ども1人あたり"),(I87*L87)+(I88*L88),AND(I87="",I88=""),"")</f>
        <v/>
      </c>
      <c r="N87" s="172" t="s">
        <v>170</v>
      </c>
      <c r="O87" s="172" t="s">
        <v>171</v>
      </c>
      <c r="P87" s="211" t="s">
        <v>172</v>
      </c>
      <c r="Q87" s="433"/>
    </row>
    <row r="88" spans="1:17">
      <c r="A88" s="423"/>
      <c r="B88" s="174"/>
      <c r="C88" s="175" t="s">
        <v>56</v>
      </c>
      <c r="D88" s="176"/>
      <c r="E88" s="428"/>
      <c r="F88" s="430"/>
      <c r="G88" s="430"/>
      <c r="H88" s="177" t="s">
        <v>173</v>
      </c>
      <c r="I88" s="168"/>
      <c r="J88" s="178" t="s">
        <v>168</v>
      </c>
      <c r="K88" s="179"/>
      <c r="L88" s="180"/>
      <c r="M88" s="432"/>
      <c r="N88" s="181"/>
      <c r="O88" s="181"/>
      <c r="P88" s="212"/>
      <c r="Q88" s="434"/>
    </row>
    <row r="89" spans="1:17" ht="18" customHeight="1">
      <c r="A89" s="422">
        <v>43</v>
      </c>
      <c r="B89" s="424"/>
      <c r="C89" s="425"/>
      <c r="D89" s="426"/>
      <c r="E89" s="427"/>
      <c r="F89" s="429"/>
      <c r="G89" s="429"/>
      <c r="H89" s="167" t="s">
        <v>167</v>
      </c>
      <c r="I89" s="168"/>
      <c r="J89" s="169" t="s">
        <v>168</v>
      </c>
      <c r="K89" s="170"/>
      <c r="L89" s="171"/>
      <c r="M89" s="431" t="str" cm="1">
        <f t="array" ref="M89">_xlfn.IFS(K89="1組あたり",I89*L89,AND(K89="大人1人あたり",K90=""),I89*L89,AND(K89="",K90="子ども1人あたり"),I90*L90,AND(K89="大人1人あたり",K90="子ども1人あたり"),(I89*L89)+(I90*L90),AND(I89="",I90=""),"")</f>
        <v/>
      </c>
      <c r="N89" s="172" t="s">
        <v>170</v>
      </c>
      <c r="O89" s="172" t="s">
        <v>171</v>
      </c>
      <c r="P89" s="211" t="s">
        <v>172</v>
      </c>
      <c r="Q89" s="433"/>
    </row>
    <row r="90" spans="1:17">
      <c r="A90" s="423"/>
      <c r="B90" s="174"/>
      <c r="C90" s="175" t="s">
        <v>56</v>
      </c>
      <c r="D90" s="176"/>
      <c r="E90" s="428"/>
      <c r="F90" s="430"/>
      <c r="G90" s="430"/>
      <c r="H90" s="177" t="s">
        <v>173</v>
      </c>
      <c r="I90" s="168"/>
      <c r="J90" s="178" t="s">
        <v>168</v>
      </c>
      <c r="K90" s="179"/>
      <c r="L90" s="180"/>
      <c r="M90" s="432"/>
      <c r="N90" s="181"/>
      <c r="O90" s="181"/>
      <c r="P90" s="212"/>
      <c r="Q90" s="434"/>
    </row>
    <row r="91" spans="1:17" ht="18" customHeight="1">
      <c r="A91" s="422">
        <v>44</v>
      </c>
      <c r="B91" s="424"/>
      <c r="C91" s="425"/>
      <c r="D91" s="426"/>
      <c r="E91" s="427"/>
      <c r="F91" s="429"/>
      <c r="G91" s="429"/>
      <c r="H91" s="167" t="s">
        <v>167</v>
      </c>
      <c r="I91" s="168"/>
      <c r="J91" s="169" t="s">
        <v>168</v>
      </c>
      <c r="K91" s="170"/>
      <c r="L91" s="171"/>
      <c r="M91" s="431" t="str" cm="1">
        <f t="array" ref="M91">_xlfn.IFS(K91="1組あたり",I91*L91,AND(K91="大人1人あたり",K92=""),I91*L91,AND(K91="",K92="子ども1人あたり"),I92*L92,AND(K91="大人1人あたり",K92="子ども1人あたり"),(I91*L91)+(I92*L92),AND(I91="",I92=""),"")</f>
        <v/>
      </c>
      <c r="N91" s="172" t="s">
        <v>170</v>
      </c>
      <c r="O91" s="172" t="s">
        <v>171</v>
      </c>
      <c r="P91" s="211" t="s">
        <v>172</v>
      </c>
      <c r="Q91" s="433"/>
    </row>
    <row r="92" spans="1:17">
      <c r="A92" s="423"/>
      <c r="B92" s="174"/>
      <c r="C92" s="175" t="s">
        <v>56</v>
      </c>
      <c r="D92" s="176"/>
      <c r="E92" s="428"/>
      <c r="F92" s="430"/>
      <c r="G92" s="430"/>
      <c r="H92" s="177" t="s">
        <v>173</v>
      </c>
      <c r="I92" s="168"/>
      <c r="J92" s="178" t="s">
        <v>168</v>
      </c>
      <c r="K92" s="179"/>
      <c r="L92" s="180"/>
      <c r="M92" s="432"/>
      <c r="N92" s="181"/>
      <c r="O92" s="181"/>
      <c r="P92" s="212"/>
      <c r="Q92" s="434"/>
    </row>
    <row r="93" spans="1:17" ht="18" customHeight="1">
      <c r="A93" s="422">
        <v>45</v>
      </c>
      <c r="B93" s="424"/>
      <c r="C93" s="425"/>
      <c r="D93" s="426"/>
      <c r="E93" s="427"/>
      <c r="F93" s="429"/>
      <c r="G93" s="429"/>
      <c r="H93" s="167" t="s">
        <v>167</v>
      </c>
      <c r="I93" s="168"/>
      <c r="J93" s="169" t="s">
        <v>168</v>
      </c>
      <c r="K93" s="170"/>
      <c r="L93" s="171"/>
      <c r="M93" s="431" t="str" cm="1">
        <f t="array" ref="M93">_xlfn.IFS(K93="1組あたり",I93*L93,AND(K93="大人1人あたり",K94=""),I93*L93,AND(K93="",K94="子ども1人あたり"),I94*L94,AND(K93="大人1人あたり",K94="子ども1人あたり"),(I93*L93)+(I94*L94),AND(I93="",I94=""),"")</f>
        <v/>
      </c>
      <c r="N93" s="172" t="s">
        <v>170</v>
      </c>
      <c r="O93" s="172" t="s">
        <v>171</v>
      </c>
      <c r="P93" s="211" t="s">
        <v>172</v>
      </c>
      <c r="Q93" s="433"/>
    </row>
    <row r="94" spans="1:17">
      <c r="A94" s="423"/>
      <c r="B94" s="174"/>
      <c r="C94" s="175" t="s">
        <v>56</v>
      </c>
      <c r="D94" s="176"/>
      <c r="E94" s="428"/>
      <c r="F94" s="430"/>
      <c r="G94" s="430"/>
      <c r="H94" s="177" t="s">
        <v>173</v>
      </c>
      <c r="I94" s="168"/>
      <c r="J94" s="178" t="s">
        <v>168</v>
      </c>
      <c r="K94" s="179"/>
      <c r="L94" s="180"/>
      <c r="M94" s="432"/>
      <c r="N94" s="181"/>
      <c r="O94" s="181"/>
      <c r="P94" s="212"/>
      <c r="Q94" s="434"/>
    </row>
    <row r="95" spans="1:17" ht="18" customHeight="1">
      <c r="A95" s="422">
        <v>46</v>
      </c>
      <c r="B95" s="424"/>
      <c r="C95" s="425"/>
      <c r="D95" s="426"/>
      <c r="E95" s="427"/>
      <c r="F95" s="429"/>
      <c r="G95" s="429"/>
      <c r="H95" s="167" t="s">
        <v>167</v>
      </c>
      <c r="I95" s="168"/>
      <c r="J95" s="169" t="s">
        <v>168</v>
      </c>
      <c r="K95" s="170"/>
      <c r="L95" s="171"/>
      <c r="M95" s="431" t="str" cm="1">
        <f t="array" ref="M95">_xlfn.IFS(K95="1組あたり",I95*L95,AND(K95="大人1人あたり",K96=""),I95*L95,AND(K95="",K96="子ども1人あたり"),I96*L96,AND(K95="大人1人あたり",K96="子ども1人あたり"),(I95*L95)+(I96*L96),AND(I95="",I96=""),"")</f>
        <v/>
      </c>
      <c r="N95" s="172" t="s">
        <v>170</v>
      </c>
      <c r="O95" s="172" t="s">
        <v>171</v>
      </c>
      <c r="P95" s="211" t="s">
        <v>172</v>
      </c>
      <c r="Q95" s="433"/>
    </row>
    <row r="96" spans="1:17">
      <c r="A96" s="423"/>
      <c r="B96" s="174"/>
      <c r="C96" s="175" t="s">
        <v>56</v>
      </c>
      <c r="D96" s="176"/>
      <c r="E96" s="428"/>
      <c r="F96" s="430"/>
      <c r="G96" s="430"/>
      <c r="H96" s="177" t="s">
        <v>173</v>
      </c>
      <c r="I96" s="168"/>
      <c r="J96" s="178" t="s">
        <v>168</v>
      </c>
      <c r="K96" s="179"/>
      <c r="L96" s="180"/>
      <c r="M96" s="432"/>
      <c r="N96" s="181"/>
      <c r="O96" s="181"/>
      <c r="P96" s="212"/>
      <c r="Q96" s="434"/>
    </row>
    <row r="97" spans="1:17" ht="18" customHeight="1">
      <c r="A97" s="422">
        <v>47</v>
      </c>
      <c r="B97" s="424"/>
      <c r="C97" s="425"/>
      <c r="D97" s="426"/>
      <c r="E97" s="427"/>
      <c r="F97" s="429"/>
      <c r="G97" s="429"/>
      <c r="H97" s="167" t="s">
        <v>167</v>
      </c>
      <c r="I97" s="168"/>
      <c r="J97" s="169" t="s">
        <v>168</v>
      </c>
      <c r="K97" s="170"/>
      <c r="L97" s="171"/>
      <c r="M97" s="431" t="str" cm="1">
        <f t="array" ref="M97">_xlfn.IFS(K97="1組あたり",I97*L97,AND(K97="大人1人あたり",K98=""),I97*L97,AND(K97="",K98="子ども1人あたり"),I98*L98,AND(K97="大人1人あたり",K98="子ども1人あたり"),(I97*L97)+(I98*L98),AND(I97="",I98=""),"")</f>
        <v/>
      </c>
      <c r="N97" s="172" t="s">
        <v>170</v>
      </c>
      <c r="O97" s="172" t="s">
        <v>171</v>
      </c>
      <c r="P97" s="211" t="s">
        <v>172</v>
      </c>
      <c r="Q97" s="433"/>
    </row>
    <row r="98" spans="1:17">
      <c r="A98" s="423"/>
      <c r="B98" s="174"/>
      <c r="C98" s="175" t="s">
        <v>56</v>
      </c>
      <c r="D98" s="176"/>
      <c r="E98" s="428"/>
      <c r="F98" s="430"/>
      <c r="G98" s="430"/>
      <c r="H98" s="177" t="s">
        <v>173</v>
      </c>
      <c r="I98" s="168"/>
      <c r="J98" s="178" t="s">
        <v>168</v>
      </c>
      <c r="K98" s="179"/>
      <c r="L98" s="180"/>
      <c r="M98" s="432"/>
      <c r="N98" s="181"/>
      <c r="O98" s="181"/>
      <c r="P98" s="212"/>
      <c r="Q98" s="434"/>
    </row>
    <row r="99" spans="1:17" ht="18" customHeight="1">
      <c r="A99" s="422">
        <v>48</v>
      </c>
      <c r="B99" s="424"/>
      <c r="C99" s="425"/>
      <c r="D99" s="426"/>
      <c r="E99" s="427"/>
      <c r="F99" s="429"/>
      <c r="G99" s="429"/>
      <c r="H99" s="167" t="s">
        <v>167</v>
      </c>
      <c r="I99" s="168"/>
      <c r="J99" s="169" t="s">
        <v>168</v>
      </c>
      <c r="K99" s="170"/>
      <c r="L99" s="171"/>
      <c r="M99" s="431" t="str" cm="1">
        <f t="array" ref="M99">_xlfn.IFS(K99="1組あたり",I99*L99,AND(K99="大人1人あたり",K100=""),I99*L99,AND(K99="",K100="子ども1人あたり"),I100*L100,AND(K99="大人1人あたり",K100="子ども1人あたり"),(I99*L99)+(I100*L100),AND(I99="",I100=""),"")</f>
        <v/>
      </c>
      <c r="N99" s="172" t="s">
        <v>170</v>
      </c>
      <c r="O99" s="172" t="s">
        <v>171</v>
      </c>
      <c r="P99" s="211" t="s">
        <v>172</v>
      </c>
      <c r="Q99" s="433"/>
    </row>
    <row r="100" spans="1:17">
      <c r="A100" s="423"/>
      <c r="B100" s="174"/>
      <c r="C100" s="175" t="s">
        <v>56</v>
      </c>
      <c r="D100" s="176"/>
      <c r="E100" s="428"/>
      <c r="F100" s="430"/>
      <c r="G100" s="430"/>
      <c r="H100" s="177" t="s">
        <v>173</v>
      </c>
      <c r="I100" s="168"/>
      <c r="J100" s="178" t="s">
        <v>168</v>
      </c>
      <c r="K100" s="179"/>
      <c r="L100" s="180"/>
      <c r="M100" s="432"/>
      <c r="N100" s="181"/>
      <c r="O100" s="181"/>
      <c r="P100" s="212"/>
      <c r="Q100" s="434"/>
    </row>
    <row r="101" spans="1:17" ht="18" customHeight="1">
      <c r="A101" s="422">
        <v>49</v>
      </c>
      <c r="B101" s="424"/>
      <c r="C101" s="425"/>
      <c r="D101" s="426"/>
      <c r="E101" s="427"/>
      <c r="F101" s="429"/>
      <c r="G101" s="429"/>
      <c r="H101" s="167" t="s">
        <v>167</v>
      </c>
      <c r="I101" s="168"/>
      <c r="J101" s="169" t="s">
        <v>168</v>
      </c>
      <c r="K101" s="170"/>
      <c r="L101" s="171"/>
      <c r="M101" s="431" t="str" cm="1">
        <f t="array" ref="M101">_xlfn.IFS(K101="1組あたり",I101*L101,AND(K101="大人1人あたり",K102=""),I101*L101,AND(K101="",K102="子ども1人あたり"),I102*L102,AND(K101="大人1人あたり",K102="子ども1人あたり"),(I101*L101)+(I102*L102),AND(I101="",I102=""),"")</f>
        <v/>
      </c>
      <c r="N101" s="172" t="s">
        <v>170</v>
      </c>
      <c r="O101" s="172" t="s">
        <v>171</v>
      </c>
      <c r="P101" s="211" t="s">
        <v>172</v>
      </c>
      <c r="Q101" s="433"/>
    </row>
    <row r="102" spans="1:17">
      <c r="A102" s="423"/>
      <c r="B102" s="174"/>
      <c r="C102" s="175" t="s">
        <v>56</v>
      </c>
      <c r="D102" s="176"/>
      <c r="E102" s="428"/>
      <c r="F102" s="430"/>
      <c r="G102" s="430"/>
      <c r="H102" s="177" t="s">
        <v>173</v>
      </c>
      <c r="I102" s="168"/>
      <c r="J102" s="178" t="s">
        <v>168</v>
      </c>
      <c r="K102" s="179"/>
      <c r="L102" s="180"/>
      <c r="M102" s="432"/>
      <c r="N102" s="181"/>
      <c r="O102" s="181"/>
      <c r="P102" s="212"/>
      <c r="Q102" s="434"/>
    </row>
    <row r="103" spans="1:17" ht="18" customHeight="1">
      <c r="A103" s="422">
        <v>50</v>
      </c>
      <c r="B103" s="424"/>
      <c r="C103" s="425"/>
      <c r="D103" s="426"/>
      <c r="E103" s="427"/>
      <c r="F103" s="429"/>
      <c r="G103" s="429"/>
      <c r="H103" s="167" t="s">
        <v>167</v>
      </c>
      <c r="I103" s="168"/>
      <c r="J103" s="169" t="s">
        <v>168</v>
      </c>
      <c r="K103" s="170"/>
      <c r="L103" s="171"/>
      <c r="M103" s="431" t="str" cm="1">
        <f t="array" ref="M103">_xlfn.IFS(K103="1組あたり",I103*L103,AND(K103="大人1人あたり",K104=""),I103*L103,AND(K103="",K104="子ども1人あたり"),I104*L104,AND(K103="大人1人あたり",K104="子ども1人あたり"),(I103*L103)+(I104*L104),AND(I103="",I104=""),"")</f>
        <v/>
      </c>
      <c r="N103" s="172" t="s">
        <v>170</v>
      </c>
      <c r="O103" s="172" t="s">
        <v>171</v>
      </c>
      <c r="P103" s="211" t="s">
        <v>172</v>
      </c>
      <c r="Q103" s="433"/>
    </row>
    <row r="104" spans="1:17">
      <c r="A104" s="423"/>
      <c r="B104" s="174"/>
      <c r="C104" s="175" t="s">
        <v>56</v>
      </c>
      <c r="D104" s="176"/>
      <c r="E104" s="428"/>
      <c r="F104" s="430"/>
      <c r="G104" s="430"/>
      <c r="H104" s="177" t="s">
        <v>173</v>
      </c>
      <c r="I104" s="168"/>
      <c r="J104" s="178" t="s">
        <v>168</v>
      </c>
      <c r="K104" s="179"/>
      <c r="L104" s="180"/>
      <c r="M104" s="432"/>
      <c r="N104" s="181"/>
      <c r="O104" s="181"/>
      <c r="P104" s="212"/>
      <c r="Q104" s="434"/>
    </row>
    <row r="105" spans="1:17" ht="18" customHeight="1">
      <c r="A105" s="422">
        <v>51</v>
      </c>
      <c r="B105" s="424"/>
      <c r="C105" s="425"/>
      <c r="D105" s="426"/>
      <c r="E105" s="427"/>
      <c r="F105" s="429"/>
      <c r="G105" s="429"/>
      <c r="H105" s="167" t="s">
        <v>167</v>
      </c>
      <c r="I105" s="168"/>
      <c r="J105" s="169" t="s">
        <v>168</v>
      </c>
      <c r="K105" s="170"/>
      <c r="L105" s="171"/>
      <c r="M105" s="431" t="str" cm="1">
        <f t="array" ref="M105">_xlfn.IFS(K105="1組あたり",I105*L105,AND(K105="大人1人あたり",K106=""),I105*L105,AND(K105="",K106="子ども1人あたり"),I106*L106,AND(K105="大人1人あたり",K106="子ども1人あたり"),(I105*L105)+(I106*L106),AND(I105="",I106=""),"")</f>
        <v/>
      </c>
      <c r="N105" s="172" t="s">
        <v>170</v>
      </c>
      <c r="O105" s="172" t="s">
        <v>171</v>
      </c>
      <c r="P105" s="211" t="s">
        <v>172</v>
      </c>
      <c r="Q105" s="433"/>
    </row>
    <row r="106" spans="1:17">
      <c r="A106" s="423"/>
      <c r="B106" s="174"/>
      <c r="C106" s="175" t="s">
        <v>56</v>
      </c>
      <c r="D106" s="176"/>
      <c r="E106" s="428"/>
      <c r="F106" s="430"/>
      <c r="G106" s="430"/>
      <c r="H106" s="177" t="s">
        <v>173</v>
      </c>
      <c r="I106" s="168"/>
      <c r="J106" s="178" t="s">
        <v>168</v>
      </c>
      <c r="K106" s="179"/>
      <c r="L106" s="180"/>
      <c r="M106" s="432"/>
      <c r="N106" s="181"/>
      <c r="O106" s="181"/>
      <c r="P106" s="212"/>
      <c r="Q106" s="434"/>
    </row>
    <row r="107" spans="1:17" ht="18" customHeight="1">
      <c r="A107" s="422">
        <v>52</v>
      </c>
      <c r="B107" s="424"/>
      <c r="C107" s="425"/>
      <c r="D107" s="426"/>
      <c r="E107" s="427"/>
      <c r="F107" s="429"/>
      <c r="G107" s="429"/>
      <c r="H107" s="167" t="s">
        <v>167</v>
      </c>
      <c r="I107" s="168"/>
      <c r="J107" s="169" t="s">
        <v>168</v>
      </c>
      <c r="K107" s="170"/>
      <c r="L107" s="171"/>
      <c r="M107" s="431" t="str" cm="1">
        <f t="array" ref="M107">_xlfn.IFS(K107="1組あたり",I107*L107,AND(K107="大人1人あたり",K108=""),I107*L107,AND(K107="",K108="子ども1人あたり"),I108*L108,AND(K107="大人1人あたり",K108="子ども1人あたり"),(I107*L107)+(I108*L108),AND(I107="",I108=""),"")</f>
        <v/>
      </c>
      <c r="N107" s="172" t="s">
        <v>170</v>
      </c>
      <c r="O107" s="172" t="s">
        <v>171</v>
      </c>
      <c r="P107" s="211" t="s">
        <v>172</v>
      </c>
      <c r="Q107" s="433"/>
    </row>
    <row r="108" spans="1:17">
      <c r="A108" s="423"/>
      <c r="B108" s="174"/>
      <c r="C108" s="175" t="s">
        <v>56</v>
      </c>
      <c r="D108" s="176"/>
      <c r="E108" s="428"/>
      <c r="F108" s="430"/>
      <c r="G108" s="430"/>
      <c r="H108" s="177" t="s">
        <v>173</v>
      </c>
      <c r="I108" s="168"/>
      <c r="J108" s="178" t="s">
        <v>168</v>
      </c>
      <c r="K108" s="179"/>
      <c r="L108" s="180"/>
      <c r="M108" s="432"/>
      <c r="N108" s="181"/>
      <c r="O108" s="181"/>
      <c r="P108" s="212"/>
      <c r="Q108" s="434"/>
    </row>
    <row r="109" spans="1:17" ht="18" customHeight="1">
      <c r="A109" s="422">
        <v>53</v>
      </c>
      <c r="B109" s="424"/>
      <c r="C109" s="425"/>
      <c r="D109" s="426"/>
      <c r="E109" s="427"/>
      <c r="F109" s="429"/>
      <c r="G109" s="429"/>
      <c r="H109" s="167" t="s">
        <v>167</v>
      </c>
      <c r="I109" s="168"/>
      <c r="J109" s="169" t="s">
        <v>168</v>
      </c>
      <c r="K109" s="170"/>
      <c r="L109" s="171"/>
      <c r="M109" s="431" t="str" cm="1">
        <f t="array" ref="M109">_xlfn.IFS(K109="1組あたり",I109*L109,AND(K109="大人1人あたり",K110=""),I109*L109,AND(K109="",K110="子ども1人あたり"),I110*L110,AND(K109="大人1人あたり",K110="子ども1人あたり"),(I109*L109)+(I110*L110),AND(I109="",I110=""),"")</f>
        <v/>
      </c>
      <c r="N109" s="172" t="s">
        <v>170</v>
      </c>
      <c r="O109" s="172" t="s">
        <v>171</v>
      </c>
      <c r="P109" s="211" t="s">
        <v>172</v>
      </c>
      <c r="Q109" s="433"/>
    </row>
    <row r="110" spans="1:17">
      <c r="A110" s="423"/>
      <c r="B110" s="174"/>
      <c r="C110" s="175" t="s">
        <v>56</v>
      </c>
      <c r="D110" s="176"/>
      <c r="E110" s="428"/>
      <c r="F110" s="430"/>
      <c r="G110" s="430"/>
      <c r="H110" s="177" t="s">
        <v>173</v>
      </c>
      <c r="I110" s="168"/>
      <c r="J110" s="178" t="s">
        <v>168</v>
      </c>
      <c r="K110" s="179"/>
      <c r="L110" s="180"/>
      <c r="M110" s="432"/>
      <c r="N110" s="181"/>
      <c r="O110" s="181"/>
      <c r="P110" s="212"/>
      <c r="Q110" s="434"/>
    </row>
    <row r="111" spans="1:17" ht="18" customHeight="1">
      <c r="A111" s="422">
        <v>54</v>
      </c>
      <c r="B111" s="424"/>
      <c r="C111" s="425"/>
      <c r="D111" s="426"/>
      <c r="E111" s="427"/>
      <c r="F111" s="429"/>
      <c r="G111" s="429"/>
      <c r="H111" s="167" t="s">
        <v>167</v>
      </c>
      <c r="I111" s="168"/>
      <c r="J111" s="169" t="s">
        <v>168</v>
      </c>
      <c r="K111" s="170"/>
      <c r="L111" s="171"/>
      <c r="M111" s="431" t="str" cm="1">
        <f t="array" ref="M111">_xlfn.IFS(K111="1組あたり",I111*L111,AND(K111="大人1人あたり",K112=""),I111*L111,AND(K111="",K112="子ども1人あたり"),I112*L112,AND(K111="大人1人あたり",K112="子ども1人あたり"),(I111*L111)+(I112*L112),AND(I111="",I112=""),"")</f>
        <v/>
      </c>
      <c r="N111" s="172" t="s">
        <v>170</v>
      </c>
      <c r="O111" s="172" t="s">
        <v>171</v>
      </c>
      <c r="P111" s="211" t="s">
        <v>172</v>
      </c>
      <c r="Q111" s="433"/>
    </row>
    <row r="112" spans="1:17">
      <c r="A112" s="423"/>
      <c r="B112" s="174"/>
      <c r="C112" s="175" t="s">
        <v>56</v>
      </c>
      <c r="D112" s="176"/>
      <c r="E112" s="428"/>
      <c r="F112" s="430"/>
      <c r="G112" s="430"/>
      <c r="H112" s="177" t="s">
        <v>173</v>
      </c>
      <c r="I112" s="168"/>
      <c r="J112" s="178" t="s">
        <v>168</v>
      </c>
      <c r="K112" s="179"/>
      <c r="L112" s="180"/>
      <c r="M112" s="432"/>
      <c r="N112" s="181"/>
      <c r="O112" s="181"/>
      <c r="P112" s="212"/>
      <c r="Q112" s="434"/>
    </row>
    <row r="113" spans="1:17" ht="18" customHeight="1">
      <c r="A113" s="422">
        <v>55</v>
      </c>
      <c r="B113" s="424"/>
      <c r="C113" s="425"/>
      <c r="D113" s="426"/>
      <c r="E113" s="427"/>
      <c r="F113" s="429"/>
      <c r="G113" s="429"/>
      <c r="H113" s="167" t="s">
        <v>167</v>
      </c>
      <c r="I113" s="168"/>
      <c r="J113" s="169" t="s">
        <v>168</v>
      </c>
      <c r="K113" s="170"/>
      <c r="L113" s="171"/>
      <c r="M113" s="431" t="str" cm="1">
        <f t="array" ref="M113">_xlfn.IFS(K113="1組あたり",I113*L113,AND(K113="大人1人あたり",K114=""),I113*L113,AND(K113="",K114="子ども1人あたり"),I114*L114,AND(K113="大人1人あたり",K114="子ども1人あたり"),(I113*L113)+(I114*L114),AND(I113="",I114=""),"")</f>
        <v/>
      </c>
      <c r="N113" s="172" t="s">
        <v>170</v>
      </c>
      <c r="O113" s="172" t="s">
        <v>171</v>
      </c>
      <c r="P113" s="211" t="s">
        <v>172</v>
      </c>
      <c r="Q113" s="433"/>
    </row>
    <row r="114" spans="1:17">
      <c r="A114" s="423"/>
      <c r="B114" s="174"/>
      <c r="C114" s="175" t="s">
        <v>56</v>
      </c>
      <c r="D114" s="176"/>
      <c r="E114" s="428"/>
      <c r="F114" s="430"/>
      <c r="G114" s="430"/>
      <c r="H114" s="177" t="s">
        <v>173</v>
      </c>
      <c r="I114" s="168"/>
      <c r="J114" s="178" t="s">
        <v>168</v>
      </c>
      <c r="K114" s="179"/>
      <c r="L114" s="180"/>
      <c r="M114" s="432"/>
      <c r="N114" s="181"/>
      <c r="O114" s="181"/>
      <c r="P114" s="212"/>
      <c r="Q114" s="434"/>
    </row>
    <row r="115" spans="1:17" ht="18" customHeight="1">
      <c r="A115" s="422">
        <v>56</v>
      </c>
      <c r="B115" s="424"/>
      <c r="C115" s="425"/>
      <c r="D115" s="426"/>
      <c r="E115" s="427"/>
      <c r="F115" s="429"/>
      <c r="G115" s="429"/>
      <c r="H115" s="167" t="s">
        <v>167</v>
      </c>
      <c r="I115" s="168"/>
      <c r="J115" s="169" t="s">
        <v>168</v>
      </c>
      <c r="K115" s="170"/>
      <c r="L115" s="171"/>
      <c r="M115" s="431" t="str" cm="1">
        <f t="array" ref="M115">_xlfn.IFS(K115="1組あたり",I115*L115,AND(K115="大人1人あたり",K116=""),I115*L115,AND(K115="",K116="子ども1人あたり"),I116*L116,AND(K115="大人1人あたり",K116="子ども1人あたり"),(I115*L115)+(I116*L116),AND(I115="",I116=""),"")</f>
        <v/>
      </c>
      <c r="N115" s="172" t="s">
        <v>170</v>
      </c>
      <c r="O115" s="172" t="s">
        <v>171</v>
      </c>
      <c r="P115" s="211" t="s">
        <v>172</v>
      </c>
      <c r="Q115" s="433"/>
    </row>
    <row r="116" spans="1:17">
      <c r="A116" s="423"/>
      <c r="B116" s="174"/>
      <c r="C116" s="175" t="s">
        <v>56</v>
      </c>
      <c r="D116" s="176"/>
      <c r="E116" s="428"/>
      <c r="F116" s="430"/>
      <c r="G116" s="430"/>
      <c r="H116" s="177" t="s">
        <v>173</v>
      </c>
      <c r="I116" s="168"/>
      <c r="J116" s="178" t="s">
        <v>168</v>
      </c>
      <c r="K116" s="179"/>
      <c r="L116" s="180"/>
      <c r="M116" s="432"/>
      <c r="N116" s="181"/>
      <c r="O116" s="181"/>
      <c r="P116" s="212"/>
      <c r="Q116" s="434"/>
    </row>
    <row r="117" spans="1:17" ht="18" customHeight="1">
      <c r="A117" s="422">
        <v>57</v>
      </c>
      <c r="B117" s="424"/>
      <c r="C117" s="425"/>
      <c r="D117" s="426"/>
      <c r="E117" s="427"/>
      <c r="F117" s="429"/>
      <c r="G117" s="429"/>
      <c r="H117" s="167" t="s">
        <v>167</v>
      </c>
      <c r="I117" s="168"/>
      <c r="J117" s="169" t="s">
        <v>168</v>
      </c>
      <c r="K117" s="170"/>
      <c r="L117" s="171"/>
      <c r="M117" s="431" t="str" cm="1">
        <f t="array" ref="M117">_xlfn.IFS(K117="1組あたり",I117*L117,AND(K117="大人1人あたり",K118=""),I117*L117,AND(K117="",K118="子ども1人あたり"),I118*L118,AND(K117="大人1人あたり",K118="子ども1人あたり"),(I117*L117)+(I118*L118),AND(I117="",I118=""),"")</f>
        <v/>
      </c>
      <c r="N117" s="172" t="s">
        <v>170</v>
      </c>
      <c r="O117" s="172" t="s">
        <v>171</v>
      </c>
      <c r="P117" s="211" t="s">
        <v>172</v>
      </c>
      <c r="Q117" s="433"/>
    </row>
    <row r="118" spans="1:17">
      <c r="A118" s="423"/>
      <c r="B118" s="174"/>
      <c r="C118" s="175" t="s">
        <v>56</v>
      </c>
      <c r="D118" s="176"/>
      <c r="E118" s="428"/>
      <c r="F118" s="430"/>
      <c r="G118" s="430"/>
      <c r="H118" s="177" t="s">
        <v>173</v>
      </c>
      <c r="I118" s="168"/>
      <c r="J118" s="178" t="s">
        <v>168</v>
      </c>
      <c r="K118" s="179"/>
      <c r="L118" s="180"/>
      <c r="M118" s="432"/>
      <c r="N118" s="181"/>
      <c r="O118" s="181"/>
      <c r="P118" s="212"/>
      <c r="Q118" s="434"/>
    </row>
    <row r="119" spans="1:17" ht="18" customHeight="1">
      <c r="A119" s="422">
        <v>58</v>
      </c>
      <c r="B119" s="424"/>
      <c r="C119" s="425"/>
      <c r="D119" s="426"/>
      <c r="E119" s="427"/>
      <c r="F119" s="429"/>
      <c r="G119" s="429"/>
      <c r="H119" s="167" t="s">
        <v>167</v>
      </c>
      <c r="I119" s="168"/>
      <c r="J119" s="169" t="s">
        <v>168</v>
      </c>
      <c r="K119" s="170"/>
      <c r="L119" s="171"/>
      <c r="M119" s="431" t="str" cm="1">
        <f t="array" ref="M119">_xlfn.IFS(K119="1組あたり",I119*L119,AND(K119="大人1人あたり",K120=""),I119*L119,AND(K119="",K120="子ども1人あたり"),I120*L120,AND(K119="大人1人あたり",K120="子ども1人あたり"),(I119*L119)+(I120*L120),AND(I119="",I120=""),"")</f>
        <v/>
      </c>
      <c r="N119" s="172" t="s">
        <v>170</v>
      </c>
      <c r="O119" s="172" t="s">
        <v>171</v>
      </c>
      <c r="P119" s="211" t="s">
        <v>172</v>
      </c>
      <c r="Q119" s="433"/>
    </row>
    <row r="120" spans="1:17">
      <c r="A120" s="423"/>
      <c r="B120" s="174"/>
      <c r="C120" s="175" t="s">
        <v>56</v>
      </c>
      <c r="D120" s="176"/>
      <c r="E120" s="428"/>
      <c r="F120" s="430"/>
      <c r="G120" s="430"/>
      <c r="H120" s="177" t="s">
        <v>173</v>
      </c>
      <c r="I120" s="168"/>
      <c r="J120" s="178" t="s">
        <v>168</v>
      </c>
      <c r="K120" s="179"/>
      <c r="L120" s="180"/>
      <c r="M120" s="432"/>
      <c r="N120" s="181"/>
      <c r="O120" s="181"/>
      <c r="P120" s="212"/>
      <c r="Q120" s="434"/>
    </row>
    <row r="121" spans="1:17" ht="18" customHeight="1">
      <c r="A121" s="422">
        <v>59</v>
      </c>
      <c r="B121" s="424"/>
      <c r="C121" s="425"/>
      <c r="D121" s="426"/>
      <c r="E121" s="427"/>
      <c r="F121" s="429"/>
      <c r="G121" s="429"/>
      <c r="H121" s="167" t="s">
        <v>167</v>
      </c>
      <c r="I121" s="168"/>
      <c r="J121" s="169" t="s">
        <v>168</v>
      </c>
      <c r="K121" s="334"/>
      <c r="L121" s="171"/>
      <c r="M121" s="457" t="str" cm="1">
        <f t="array" ref="M121">_xlfn.IFS(K121="1組あたり",I121*L121,AND(K121="大人1人あたり",K122=""),I121*L121,AND(K121="",K122="子ども1人あたり"),I122*L122,AND(K121="大人1人あたり",K122="子ども1人あたり"),(I121*L121)+(I122*L122),AND(I121="",I122=""),"")</f>
        <v/>
      </c>
      <c r="N121" s="172" t="s">
        <v>170</v>
      </c>
      <c r="O121" s="172" t="s">
        <v>171</v>
      </c>
      <c r="P121" s="211" t="s">
        <v>172</v>
      </c>
      <c r="Q121" s="433"/>
    </row>
    <row r="122" spans="1:17">
      <c r="A122" s="423"/>
      <c r="B122" s="174"/>
      <c r="C122" s="175" t="s">
        <v>56</v>
      </c>
      <c r="D122" s="176"/>
      <c r="E122" s="428"/>
      <c r="F122" s="430"/>
      <c r="G122" s="430"/>
      <c r="H122" s="177" t="s">
        <v>173</v>
      </c>
      <c r="I122" s="168"/>
      <c r="J122" s="178" t="s">
        <v>168</v>
      </c>
      <c r="K122" s="179"/>
      <c r="L122" s="180"/>
      <c r="M122" s="432"/>
      <c r="N122" s="181"/>
      <c r="O122" s="181"/>
      <c r="P122" s="212"/>
      <c r="Q122" s="434"/>
    </row>
    <row r="123" spans="1:17" ht="18" customHeight="1">
      <c r="A123" s="422">
        <v>60</v>
      </c>
      <c r="B123" s="424"/>
      <c r="C123" s="425"/>
      <c r="D123" s="426"/>
      <c r="E123" s="427"/>
      <c r="F123" s="429"/>
      <c r="G123" s="429"/>
      <c r="H123" s="167" t="s">
        <v>167</v>
      </c>
      <c r="I123" s="168"/>
      <c r="J123" s="169" t="s">
        <v>168</v>
      </c>
      <c r="K123" s="170"/>
      <c r="L123" s="171"/>
      <c r="M123" s="431" t="str" cm="1">
        <f t="array" ref="M123">_xlfn.IFS(K123="1組あたり",I123*L123,AND(K123="大人1人あたり",K124=""),I123*L123,AND(K123="",K124="子ども1人あたり"),I124*L124,AND(K123="大人1人あたり",K124="子ども1人あたり"),(I123*L123)+(I124*L124),AND(I123="",I124=""),"")</f>
        <v/>
      </c>
      <c r="N123" s="172" t="s">
        <v>170</v>
      </c>
      <c r="O123" s="172" t="s">
        <v>171</v>
      </c>
      <c r="P123" s="211" t="s">
        <v>172</v>
      </c>
      <c r="Q123" s="433"/>
    </row>
    <row r="124" spans="1:17">
      <c r="A124" s="423"/>
      <c r="B124" s="174"/>
      <c r="C124" s="175" t="s">
        <v>56</v>
      </c>
      <c r="D124" s="176"/>
      <c r="E124" s="428"/>
      <c r="F124" s="430"/>
      <c r="G124" s="430"/>
      <c r="H124" s="177" t="s">
        <v>173</v>
      </c>
      <c r="I124" s="168"/>
      <c r="J124" s="178" t="s">
        <v>168</v>
      </c>
      <c r="K124" s="179"/>
      <c r="L124" s="180"/>
      <c r="M124" s="432"/>
      <c r="N124" s="181"/>
      <c r="O124" s="181"/>
      <c r="P124" s="212"/>
      <c r="Q124" s="434"/>
    </row>
    <row r="125" spans="1:17" ht="18" customHeight="1">
      <c r="A125" s="422">
        <v>61</v>
      </c>
      <c r="B125" s="424"/>
      <c r="C125" s="425"/>
      <c r="D125" s="426"/>
      <c r="E125" s="427"/>
      <c r="F125" s="429"/>
      <c r="G125" s="429"/>
      <c r="H125" s="167" t="s">
        <v>167</v>
      </c>
      <c r="I125" s="168"/>
      <c r="J125" s="169" t="s">
        <v>168</v>
      </c>
      <c r="K125" s="170"/>
      <c r="L125" s="171"/>
      <c r="M125" s="431" t="str" cm="1">
        <f t="array" ref="M125">_xlfn.IFS(K125="1組あたり",I125*L125,AND(K125="大人1人あたり",K126=""),I125*L125,AND(K125="",K126="子ども1人あたり"),I126*L126,AND(K125="大人1人あたり",K126="子ども1人あたり"),(I125*L125)+(I126*L126),AND(I125="",I126=""),"")</f>
        <v/>
      </c>
      <c r="N125" s="172" t="s">
        <v>170</v>
      </c>
      <c r="O125" s="172" t="s">
        <v>171</v>
      </c>
      <c r="P125" s="211" t="s">
        <v>172</v>
      </c>
      <c r="Q125" s="433"/>
    </row>
    <row r="126" spans="1:17">
      <c r="A126" s="423"/>
      <c r="B126" s="174"/>
      <c r="C126" s="175" t="s">
        <v>56</v>
      </c>
      <c r="D126" s="176"/>
      <c r="E126" s="428"/>
      <c r="F126" s="430"/>
      <c r="G126" s="430"/>
      <c r="H126" s="177" t="s">
        <v>173</v>
      </c>
      <c r="I126" s="168"/>
      <c r="J126" s="178" t="s">
        <v>168</v>
      </c>
      <c r="K126" s="179"/>
      <c r="L126" s="180"/>
      <c r="M126" s="432"/>
      <c r="N126" s="181"/>
      <c r="O126" s="181"/>
      <c r="P126" s="212"/>
      <c r="Q126" s="434"/>
    </row>
    <row r="127" spans="1:17" ht="18" customHeight="1">
      <c r="A127" s="422">
        <v>62</v>
      </c>
      <c r="B127" s="424"/>
      <c r="C127" s="425"/>
      <c r="D127" s="426"/>
      <c r="E127" s="427"/>
      <c r="F127" s="429"/>
      <c r="G127" s="429"/>
      <c r="H127" s="167" t="s">
        <v>167</v>
      </c>
      <c r="I127" s="168"/>
      <c r="J127" s="169" t="s">
        <v>168</v>
      </c>
      <c r="K127" s="170"/>
      <c r="L127" s="171"/>
      <c r="M127" s="431" t="str" cm="1">
        <f t="array" ref="M127">_xlfn.IFS(K127="1組あたり",I127*L127,AND(K127="大人1人あたり",K128=""),I127*L127,AND(K127="",K128="子ども1人あたり"),I128*L128,AND(K127="大人1人あたり",K128="子ども1人あたり"),(I127*L127)+(I128*L128),AND(I127="",I128=""),"")</f>
        <v/>
      </c>
      <c r="N127" s="172" t="s">
        <v>170</v>
      </c>
      <c r="O127" s="172" t="s">
        <v>171</v>
      </c>
      <c r="P127" s="211" t="s">
        <v>172</v>
      </c>
      <c r="Q127" s="433"/>
    </row>
    <row r="128" spans="1:17">
      <c r="A128" s="423"/>
      <c r="B128" s="174"/>
      <c r="C128" s="175" t="s">
        <v>56</v>
      </c>
      <c r="D128" s="176"/>
      <c r="E128" s="428"/>
      <c r="F128" s="430"/>
      <c r="G128" s="430"/>
      <c r="H128" s="177" t="s">
        <v>173</v>
      </c>
      <c r="I128" s="168"/>
      <c r="J128" s="178" t="s">
        <v>168</v>
      </c>
      <c r="K128" s="179"/>
      <c r="L128" s="180"/>
      <c r="M128" s="432"/>
      <c r="N128" s="181"/>
      <c r="O128" s="181"/>
      <c r="P128" s="212"/>
      <c r="Q128" s="434"/>
    </row>
    <row r="129" spans="1:17" ht="18" customHeight="1">
      <c r="A129" s="422">
        <v>63</v>
      </c>
      <c r="B129" s="424"/>
      <c r="C129" s="425"/>
      <c r="D129" s="426"/>
      <c r="E129" s="427"/>
      <c r="F129" s="429"/>
      <c r="G129" s="429"/>
      <c r="H129" s="167" t="s">
        <v>167</v>
      </c>
      <c r="I129" s="168"/>
      <c r="J129" s="169" t="s">
        <v>168</v>
      </c>
      <c r="K129" s="170"/>
      <c r="L129" s="171"/>
      <c r="M129" s="431" t="str" cm="1">
        <f t="array" ref="M129">_xlfn.IFS(K129="1組あたり",I129*L129,AND(K129="大人1人あたり",K130=""),I129*L129,AND(K129="",K130="子ども1人あたり"),I130*L130,AND(K129="大人1人あたり",K130="子ども1人あたり"),(I129*L129)+(I130*L130),AND(I129="",I130=""),"")</f>
        <v/>
      </c>
      <c r="N129" s="172" t="s">
        <v>170</v>
      </c>
      <c r="O129" s="172" t="s">
        <v>171</v>
      </c>
      <c r="P129" s="211" t="s">
        <v>172</v>
      </c>
      <c r="Q129" s="433"/>
    </row>
    <row r="130" spans="1:17">
      <c r="A130" s="423"/>
      <c r="B130" s="174"/>
      <c r="C130" s="175" t="s">
        <v>56</v>
      </c>
      <c r="D130" s="176"/>
      <c r="E130" s="428"/>
      <c r="F130" s="430"/>
      <c r="G130" s="430"/>
      <c r="H130" s="177" t="s">
        <v>173</v>
      </c>
      <c r="I130" s="168"/>
      <c r="J130" s="178" t="s">
        <v>168</v>
      </c>
      <c r="K130" s="179"/>
      <c r="L130" s="180"/>
      <c r="M130" s="432"/>
      <c r="N130" s="181"/>
      <c r="O130" s="181"/>
      <c r="P130" s="212"/>
      <c r="Q130" s="434"/>
    </row>
    <row r="131" spans="1:17" ht="18" customHeight="1">
      <c r="A131" s="422">
        <v>64</v>
      </c>
      <c r="B131" s="424"/>
      <c r="C131" s="425"/>
      <c r="D131" s="426"/>
      <c r="E131" s="427"/>
      <c r="F131" s="429"/>
      <c r="G131" s="429"/>
      <c r="H131" s="167" t="s">
        <v>167</v>
      </c>
      <c r="I131" s="168"/>
      <c r="J131" s="169" t="s">
        <v>168</v>
      </c>
      <c r="K131" s="170"/>
      <c r="L131" s="171"/>
      <c r="M131" s="431" t="str" cm="1">
        <f t="array" ref="M131">_xlfn.IFS(K131="1組あたり",I131*L131,AND(K131="大人1人あたり",K132=""),I131*L131,AND(K131="",K132="子ども1人あたり"),I132*L132,AND(K131="大人1人あたり",K132="子ども1人あたり"),(I131*L131)+(I132*L132),AND(I131="",I132=""),"")</f>
        <v/>
      </c>
      <c r="N131" s="172" t="s">
        <v>170</v>
      </c>
      <c r="O131" s="172" t="s">
        <v>171</v>
      </c>
      <c r="P131" s="211" t="s">
        <v>172</v>
      </c>
      <c r="Q131" s="433"/>
    </row>
    <row r="132" spans="1:17">
      <c r="A132" s="423"/>
      <c r="B132" s="174"/>
      <c r="C132" s="175" t="s">
        <v>56</v>
      </c>
      <c r="D132" s="176"/>
      <c r="E132" s="428"/>
      <c r="F132" s="430"/>
      <c r="G132" s="430"/>
      <c r="H132" s="177" t="s">
        <v>173</v>
      </c>
      <c r="I132" s="168"/>
      <c r="J132" s="178" t="s">
        <v>168</v>
      </c>
      <c r="K132" s="179"/>
      <c r="L132" s="180"/>
      <c r="M132" s="432"/>
      <c r="N132" s="181"/>
      <c r="O132" s="181"/>
      <c r="P132" s="212"/>
      <c r="Q132" s="434"/>
    </row>
    <row r="133" spans="1:17" ht="18" customHeight="1">
      <c r="A133" s="422">
        <v>65</v>
      </c>
      <c r="B133" s="424"/>
      <c r="C133" s="425"/>
      <c r="D133" s="426"/>
      <c r="E133" s="427"/>
      <c r="F133" s="429"/>
      <c r="G133" s="429"/>
      <c r="H133" s="167" t="s">
        <v>167</v>
      </c>
      <c r="I133" s="168"/>
      <c r="J133" s="169" t="s">
        <v>168</v>
      </c>
      <c r="K133" s="170"/>
      <c r="L133" s="171"/>
      <c r="M133" s="431" t="str" cm="1">
        <f t="array" ref="M133">_xlfn.IFS(K133="1組あたり",I133*L133,AND(K133="大人1人あたり",K134=""),I133*L133,AND(K133="",K134="子ども1人あたり"),I134*L134,AND(K133="大人1人あたり",K134="子ども1人あたり"),(I133*L133)+(I134*L134),AND(I133="",I134=""),"")</f>
        <v/>
      </c>
      <c r="N133" s="172" t="s">
        <v>170</v>
      </c>
      <c r="O133" s="172" t="s">
        <v>171</v>
      </c>
      <c r="P133" s="211" t="s">
        <v>172</v>
      </c>
      <c r="Q133" s="433"/>
    </row>
    <row r="134" spans="1:17">
      <c r="A134" s="423"/>
      <c r="B134" s="174"/>
      <c r="C134" s="175" t="s">
        <v>56</v>
      </c>
      <c r="D134" s="176"/>
      <c r="E134" s="428"/>
      <c r="F134" s="430"/>
      <c r="G134" s="430"/>
      <c r="H134" s="177" t="s">
        <v>173</v>
      </c>
      <c r="I134" s="168"/>
      <c r="J134" s="178" t="s">
        <v>168</v>
      </c>
      <c r="K134" s="179"/>
      <c r="L134" s="180"/>
      <c r="M134" s="432"/>
      <c r="N134" s="181"/>
      <c r="O134" s="181"/>
      <c r="P134" s="212"/>
      <c r="Q134" s="434"/>
    </row>
    <row r="135" spans="1:17" ht="18" customHeight="1">
      <c r="A135" s="422">
        <v>66</v>
      </c>
      <c r="B135" s="424"/>
      <c r="C135" s="425"/>
      <c r="D135" s="426"/>
      <c r="E135" s="427"/>
      <c r="F135" s="429"/>
      <c r="G135" s="429"/>
      <c r="H135" s="167" t="s">
        <v>167</v>
      </c>
      <c r="I135" s="168"/>
      <c r="J135" s="169" t="s">
        <v>168</v>
      </c>
      <c r="K135" s="170"/>
      <c r="L135" s="171"/>
      <c r="M135" s="431" t="str" cm="1">
        <f t="array" ref="M135">_xlfn.IFS(K135="1組あたり",I135*L135,AND(K135="大人1人あたり",K136=""),I135*L135,AND(K135="",K136="子ども1人あたり"),I136*L136,AND(K135="大人1人あたり",K136="子ども1人あたり"),(I135*L135)+(I136*L136),AND(I135="",I136=""),"")</f>
        <v/>
      </c>
      <c r="N135" s="172" t="s">
        <v>170</v>
      </c>
      <c r="O135" s="172" t="s">
        <v>171</v>
      </c>
      <c r="P135" s="211" t="s">
        <v>172</v>
      </c>
      <c r="Q135" s="433"/>
    </row>
    <row r="136" spans="1:17">
      <c r="A136" s="423"/>
      <c r="B136" s="174"/>
      <c r="C136" s="175" t="s">
        <v>56</v>
      </c>
      <c r="D136" s="176"/>
      <c r="E136" s="428"/>
      <c r="F136" s="430"/>
      <c r="G136" s="430"/>
      <c r="H136" s="177" t="s">
        <v>173</v>
      </c>
      <c r="I136" s="168"/>
      <c r="J136" s="178" t="s">
        <v>168</v>
      </c>
      <c r="K136" s="179"/>
      <c r="L136" s="180"/>
      <c r="M136" s="432"/>
      <c r="N136" s="181"/>
      <c r="O136" s="181"/>
      <c r="P136" s="212"/>
      <c r="Q136" s="434"/>
    </row>
    <row r="137" spans="1:17" ht="18" customHeight="1">
      <c r="A137" s="422">
        <v>67</v>
      </c>
      <c r="B137" s="424"/>
      <c r="C137" s="425"/>
      <c r="D137" s="426"/>
      <c r="E137" s="427"/>
      <c r="F137" s="429"/>
      <c r="G137" s="429"/>
      <c r="H137" s="167" t="s">
        <v>167</v>
      </c>
      <c r="I137" s="168"/>
      <c r="J137" s="169" t="s">
        <v>168</v>
      </c>
      <c r="K137" s="170"/>
      <c r="L137" s="171"/>
      <c r="M137" s="431" t="str" cm="1">
        <f t="array" ref="M137">_xlfn.IFS(K137="1組あたり",I137*L137,AND(K137="大人1人あたり",K138=""),I137*L137,AND(K137="",K138="子ども1人あたり"),I138*L138,AND(K137="大人1人あたり",K138="子ども1人あたり"),(I137*L137)+(I138*L138),AND(I137="",I138=""),"")</f>
        <v/>
      </c>
      <c r="N137" s="172" t="s">
        <v>170</v>
      </c>
      <c r="O137" s="172" t="s">
        <v>171</v>
      </c>
      <c r="P137" s="211" t="s">
        <v>172</v>
      </c>
      <c r="Q137" s="433"/>
    </row>
    <row r="138" spans="1:17">
      <c r="A138" s="423"/>
      <c r="B138" s="174"/>
      <c r="C138" s="175" t="s">
        <v>56</v>
      </c>
      <c r="D138" s="176"/>
      <c r="E138" s="428"/>
      <c r="F138" s="430"/>
      <c r="G138" s="430"/>
      <c r="H138" s="177" t="s">
        <v>173</v>
      </c>
      <c r="I138" s="168"/>
      <c r="J138" s="178" t="s">
        <v>168</v>
      </c>
      <c r="K138" s="179"/>
      <c r="L138" s="180"/>
      <c r="M138" s="432"/>
      <c r="N138" s="181"/>
      <c r="O138" s="181"/>
      <c r="P138" s="212"/>
      <c r="Q138" s="434"/>
    </row>
    <row r="139" spans="1:17" ht="18" customHeight="1">
      <c r="A139" s="422">
        <v>68</v>
      </c>
      <c r="B139" s="424"/>
      <c r="C139" s="425"/>
      <c r="D139" s="426"/>
      <c r="E139" s="427"/>
      <c r="F139" s="429"/>
      <c r="G139" s="429"/>
      <c r="H139" s="167" t="s">
        <v>167</v>
      </c>
      <c r="I139" s="168"/>
      <c r="J139" s="169" t="s">
        <v>168</v>
      </c>
      <c r="K139" s="170"/>
      <c r="L139" s="171"/>
      <c r="M139" s="431" t="str" cm="1">
        <f t="array" ref="M139">_xlfn.IFS(K139="1組あたり",I139*L139,AND(K139="大人1人あたり",K140=""),I139*L139,AND(K139="",K140="子ども1人あたり"),I140*L140,AND(K139="大人1人あたり",K140="子ども1人あたり"),(I139*L139)+(I140*L140),AND(I139="",I140=""),"")</f>
        <v/>
      </c>
      <c r="N139" s="172" t="s">
        <v>170</v>
      </c>
      <c r="O139" s="172" t="s">
        <v>171</v>
      </c>
      <c r="P139" s="211" t="s">
        <v>172</v>
      </c>
      <c r="Q139" s="433"/>
    </row>
    <row r="140" spans="1:17">
      <c r="A140" s="423"/>
      <c r="B140" s="174"/>
      <c r="C140" s="175" t="s">
        <v>56</v>
      </c>
      <c r="D140" s="176"/>
      <c r="E140" s="428"/>
      <c r="F140" s="430"/>
      <c r="G140" s="430"/>
      <c r="H140" s="177" t="s">
        <v>173</v>
      </c>
      <c r="I140" s="168"/>
      <c r="J140" s="178" t="s">
        <v>168</v>
      </c>
      <c r="K140" s="179"/>
      <c r="L140" s="180"/>
      <c r="M140" s="432"/>
      <c r="N140" s="181"/>
      <c r="O140" s="181"/>
      <c r="P140" s="212"/>
      <c r="Q140" s="434"/>
    </row>
    <row r="141" spans="1:17" ht="18" customHeight="1">
      <c r="A141" s="422">
        <v>69</v>
      </c>
      <c r="B141" s="424"/>
      <c r="C141" s="425"/>
      <c r="D141" s="426"/>
      <c r="E141" s="427"/>
      <c r="F141" s="429"/>
      <c r="G141" s="429"/>
      <c r="H141" s="167" t="s">
        <v>167</v>
      </c>
      <c r="I141" s="168"/>
      <c r="J141" s="169" t="s">
        <v>168</v>
      </c>
      <c r="K141" s="170"/>
      <c r="L141" s="171"/>
      <c r="M141" s="431" t="str" cm="1">
        <f t="array" ref="M141">_xlfn.IFS(K141="1組あたり",I141*L141,AND(K141="大人1人あたり",K142=""),I141*L141,AND(K141="",K142="子ども1人あたり"),I142*L142,AND(K141="大人1人あたり",K142="子ども1人あたり"),(I141*L141)+(I142*L142),AND(I141="",I142=""),"")</f>
        <v/>
      </c>
      <c r="N141" s="172" t="s">
        <v>170</v>
      </c>
      <c r="O141" s="172" t="s">
        <v>171</v>
      </c>
      <c r="P141" s="211" t="s">
        <v>172</v>
      </c>
      <c r="Q141" s="433"/>
    </row>
    <row r="142" spans="1:17">
      <c r="A142" s="423"/>
      <c r="B142" s="174"/>
      <c r="C142" s="175" t="s">
        <v>56</v>
      </c>
      <c r="D142" s="176"/>
      <c r="E142" s="428"/>
      <c r="F142" s="430"/>
      <c r="G142" s="430"/>
      <c r="H142" s="177" t="s">
        <v>173</v>
      </c>
      <c r="I142" s="168"/>
      <c r="J142" s="178" t="s">
        <v>168</v>
      </c>
      <c r="K142" s="179"/>
      <c r="L142" s="180"/>
      <c r="M142" s="432"/>
      <c r="N142" s="181"/>
      <c r="O142" s="181"/>
      <c r="P142" s="212"/>
      <c r="Q142" s="434"/>
    </row>
    <row r="143" spans="1:17" ht="18" customHeight="1">
      <c r="A143" s="422">
        <v>70</v>
      </c>
      <c r="B143" s="424"/>
      <c r="C143" s="425"/>
      <c r="D143" s="426"/>
      <c r="E143" s="427"/>
      <c r="F143" s="429"/>
      <c r="G143" s="429"/>
      <c r="H143" s="167" t="s">
        <v>167</v>
      </c>
      <c r="I143" s="168"/>
      <c r="J143" s="169" t="s">
        <v>168</v>
      </c>
      <c r="K143" s="170"/>
      <c r="L143" s="171"/>
      <c r="M143" s="431" t="str" cm="1">
        <f t="array" ref="M143">_xlfn.IFS(K143="1組あたり",I143*L143,AND(K143="大人1人あたり",K144=""),I143*L143,AND(K143="",K144="子ども1人あたり"),I144*L144,AND(K143="大人1人あたり",K144="子ども1人あたり"),(I143*L143)+(I144*L144),AND(I143="",I144=""),"")</f>
        <v/>
      </c>
      <c r="N143" s="172" t="s">
        <v>170</v>
      </c>
      <c r="O143" s="172" t="s">
        <v>171</v>
      </c>
      <c r="P143" s="211" t="s">
        <v>172</v>
      </c>
      <c r="Q143" s="433"/>
    </row>
    <row r="144" spans="1:17">
      <c r="A144" s="423"/>
      <c r="B144" s="174"/>
      <c r="C144" s="175" t="s">
        <v>56</v>
      </c>
      <c r="D144" s="176"/>
      <c r="E144" s="428"/>
      <c r="F144" s="430"/>
      <c r="G144" s="430"/>
      <c r="H144" s="177" t="s">
        <v>173</v>
      </c>
      <c r="I144" s="168"/>
      <c r="J144" s="178" t="s">
        <v>168</v>
      </c>
      <c r="K144" s="179"/>
      <c r="L144" s="180"/>
      <c r="M144" s="432"/>
      <c r="N144" s="181"/>
      <c r="O144" s="181"/>
      <c r="P144" s="212"/>
      <c r="Q144" s="434"/>
    </row>
    <row r="145" spans="1:17" ht="18" customHeight="1">
      <c r="A145" s="422">
        <v>71</v>
      </c>
      <c r="B145" s="424"/>
      <c r="C145" s="425"/>
      <c r="D145" s="426"/>
      <c r="E145" s="427"/>
      <c r="F145" s="429"/>
      <c r="G145" s="429"/>
      <c r="H145" s="167" t="s">
        <v>167</v>
      </c>
      <c r="I145" s="168"/>
      <c r="J145" s="169" t="s">
        <v>168</v>
      </c>
      <c r="K145" s="170"/>
      <c r="L145" s="171"/>
      <c r="M145" s="431" t="str" cm="1">
        <f t="array" ref="M145">_xlfn.IFS(K145="1組あたり",I145*L145,AND(K145="大人1人あたり",K146=""),I145*L145,AND(K145="",K146="子ども1人あたり"),I146*L146,AND(K145="大人1人あたり",K146="子ども1人あたり"),(I145*L145)+(I146*L146),AND(I145="",I146=""),"")</f>
        <v/>
      </c>
      <c r="N145" s="172" t="s">
        <v>170</v>
      </c>
      <c r="O145" s="172" t="s">
        <v>171</v>
      </c>
      <c r="P145" s="211" t="s">
        <v>172</v>
      </c>
      <c r="Q145" s="433"/>
    </row>
    <row r="146" spans="1:17">
      <c r="A146" s="423"/>
      <c r="B146" s="174"/>
      <c r="C146" s="175" t="s">
        <v>56</v>
      </c>
      <c r="D146" s="176"/>
      <c r="E146" s="428"/>
      <c r="F146" s="430"/>
      <c r="G146" s="430"/>
      <c r="H146" s="177" t="s">
        <v>173</v>
      </c>
      <c r="I146" s="168"/>
      <c r="J146" s="178" t="s">
        <v>168</v>
      </c>
      <c r="K146" s="179"/>
      <c r="L146" s="180"/>
      <c r="M146" s="432"/>
      <c r="N146" s="181"/>
      <c r="O146" s="181"/>
      <c r="P146" s="212"/>
      <c r="Q146" s="434"/>
    </row>
    <row r="147" spans="1:17" ht="18" customHeight="1">
      <c r="A147" s="422">
        <v>72</v>
      </c>
      <c r="B147" s="424"/>
      <c r="C147" s="425"/>
      <c r="D147" s="426"/>
      <c r="E147" s="427"/>
      <c r="F147" s="429"/>
      <c r="G147" s="429"/>
      <c r="H147" s="167" t="s">
        <v>167</v>
      </c>
      <c r="I147" s="168"/>
      <c r="J147" s="169" t="s">
        <v>168</v>
      </c>
      <c r="K147" s="170"/>
      <c r="L147" s="171"/>
      <c r="M147" s="431" t="str" cm="1">
        <f t="array" ref="M147">_xlfn.IFS(K147="1組あたり",I147*L147,AND(K147="大人1人あたり",K148=""),I147*L147,AND(K147="",K148="子ども1人あたり"),I148*L148,AND(K147="大人1人あたり",K148="子ども1人あたり"),(I147*L147)+(I148*L148),AND(I147="",I148=""),"")</f>
        <v/>
      </c>
      <c r="N147" s="172" t="s">
        <v>170</v>
      </c>
      <c r="O147" s="172" t="s">
        <v>171</v>
      </c>
      <c r="P147" s="211" t="s">
        <v>172</v>
      </c>
      <c r="Q147" s="433"/>
    </row>
    <row r="148" spans="1:17">
      <c r="A148" s="423"/>
      <c r="B148" s="174"/>
      <c r="C148" s="175" t="s">
        <v>56</v>
      </c>
      <c r="D148" s="176"/>
      <c r="E148" s="428"/>
      <c r="F148" s="430"/>
      <c r="G148" s="430"/>
      <c r="H148" s="177" t="s">
        <v>173</v>
      </c>
      <c r="I148" s="168"/>
      <c r="J148" s="178" t="s">
        <v>168</v>
      </c>
      <c r="K148" s="179"/>
      <c r="L148" s="180"/>
      <c r="M148" s="432"/>
      <c r="N148" s="181"/>
      <c r="O148" s="181"/>
      <c r="P148" s="212"/>
      <c r="Q148" s="434"/>
    </row>
    <row r="149" spans="1:17" ht="18" customHeight="1">
      <c r="A149" s="422">
        <v>73</v>
      </c>
      <c r="B149" s="424"/>
      <c r="C149" s="425"/>
      <c r="D149" s="426"/>
      <c r="E149" s="427"/>
      <c r="F149" s="429"/>
      <c r="G149" s="429"/>
      <c r="H149" s="167" t="s">
        <v>167</v>
      </c>
      <c r="I149" s="168"/>
      <c r="J149" s="169" t="s">
        <v>168</v>
      </c>
      <c r="K149" s="170"/>
      <c r="L149" s="171"/>
      <c r="M149" s="431" t="str" cm="1">
        <f t="array" ref="M149">_xlfn.IFS(K149="1組あたり",I149*L149,AND(K149="大人1人あたり",K150=""),I149*L149,AND(K149="",K150="子ども1人あたり"),I150*L150,AND(K149="大人1人あたり",K150="子ども1人あたり"),(I149*L149)+(I150*L150),AND(I149="",I150=""),"")</f>
        <v/>
      </c>
      <c r="N149" s="172" t="s">
        <v>170</v>
      </c>
      <c r="O149" s="172" t="s">
        <v>171</v>
      </c>
      <c r="P149" s="211" t="s">
        <v>172</v>
      </c>
      <c r="Q149" s="433"/>
    </row>
    <row r="150" spans="1:17">
      <c r="A150" s="423"/>
      <c r="B150" s="174"/>
      <c r="C150" s="175" t="s">
        <v>56</v>
      </c>
      <c r="D150" s="176"/>
      <c r="E150" s="428"/>
      <c r="F150" s="430"/>
      <c r="G150" s="430"/>
      <c r="H150" s="177" t="s">
        <v>173</v>
      </c>
      <c r="I150" s="168"/>
      <c r="J150" s="178" t="s">
        <v>168</v>
      </c>
      <c r="K150" s="179"/>
      <c r="L150" s="180"/>
      <c r="M150" s="432"/>
      <c r="N150" s="181"/>
      <c r="O150" s="181"/>
      <c r="P150" s="212"/>
      <c r="Q150" s="434"/>
    </row>
    <row r="151" spans="1:17" ht="18" customHeight="1">
      <c r="A151" s="422">
        <v>74</v>
      </c>
      <c r="B151" s="424"/>
      <c r="C151" s="425"/>
      <c r="D151" s="426"/>
      <c r="E151" s="427"/>
      <c r="F151" s="429"/>
      <c r="G151" s="429"/>
      <c r="H151" s="167" t="s">
        <v>167</v>
      </c>
      <c r="I151" s="168"/>
      <c r="J151" s="169" t="s">
        <v>168</v>
      </c>
      <c r="K151" s="170"/>
      <c r="L151" s="171"/>
      <c r="M151" s="431" t="str" cm="1">
        <f t="array" ref="M151">_xlfn.IFS(K151="1組あたり",I151*L151,AND(K151="大人1人あたり",K152=""),I151*L151,AND(K151="",K152="子ども1人あたり"),I152*L152,AND(K151="大人1人あたり",K152="子ども1人あたり"),(I151*L151)+(I152*L152),AND(I151="",I152=""),"")</f>
        <v/>
      </c>
      <c r="N151" s="172" t="s">
        <v>170</v>
      </c>
      <c r="O151" s="172" t="s">
        <v>171</v>
      </c>
      <c r="P151" s="211" t="s">
        <v>172</v>
      </c>
      <c r="Q151" s="433"/>
    </row>
    <row r="152" spans="1:17">
      <c r="A152" s="423"/>
      <c r="B152" s="174"/>
      <c r="C152" s="175" t="s">
        <v>56</v>
      </c>
      <c r="D152" s="176"/>
      <c r="E152" s="428"/>
      <c r="F152" s="430"/>
      <c r="G152" s="430"/>
      <c r="H152" s="177" t="s">
        <v>173</v>
      </c>
      <c r="I152" s="168"/>
      <c r="J152" s="178" t="s">
        <v>168</v>
      </c>
      <c r="K152" s="179"/>
      <c r="L152" s="180"/>
      <c r="M152" s="432"/>
      <c r="N152" s="181"/>
      <c r="O152" s="181"/>
      <c r="P152" s="212"/>
      <c r="Q152" s="434"/>
    </row>
    <row r="153" spans="1:17" ht="18" customHeight="1">
      <c r="A153" s="422">
        <v>75</v>
      </c>
      <c r="B153" s="424"/>
      <c r="C153" s="425"/>
      <c r="D153" s="426"/>
      <c r="E153" s="427"/>
      <c r="F153" s="429"/>
      <c r="G153" s="429"/>
      <c r="H153" s="167" t="s">
        <v>167</v>
      </c>
      <c r="I153" s="168"/>
      <c r="J153" s="169" t="s">
        <v>168</v>
      </c>
      <c r="K153" s="170"/>
      <c r="L153" s="171"/>
      <c r="M153" s="431" t="str" cm="1">
        <f t="array" ref="M153">_xlfn.IFS(K153="1組あたり",I153*L153,AND(K153="大人1人あたり",K154=""),I153*L153,AND(K153="",K154="子ども1人あたり"),I154*L154,AND(K153="大人1人あたり",K154="子ども1人あたり"),(I153*L153)+(I154*L154),AND(I153="",I154=""),"")</f>
        <v/>
      </c>
      <c r="N153" s="172" t="s">
        <v>170</v>
      </c>
      <c r="O153" s="172" t="s">
        <v>171</v>
      </c>
      <c r="P153" s="211" t="s">
        <v>172</v>
      </c>
      <c r="Q153" s="433"/>
    </row>
    <row r="154" spans="1:17">
      <c r="A154" s="423"/>
      <c r="B154" s="174"/>
      <c r="C154" s="175" t="s">
        <v>56</v>
      </c>
      <c r="D154" s="176"/>
      <c r="E154" s="428"/>
      <c r="F154" s="430"/>
      <c r="G154" s="430"/>
      <c r="H154" s="177" t="s">
        <v>173</v>
      </c>
      <c r="I154" s="168"/>
      <c r="J154" s="178" t="s">
        <v>168</v>
      </c>
      <c r="K154" s="179"/>
      <c r="L154" s="180"/>
      <c r="M154" s="432"/>
      <c r="N154" s="181"/>
      <c r="O154" s="181"/>
      <c r="P154" s="212"/>
      <c r="Q154" s="434"/>
    </row>
    <row r="155" spans="1:17" ht="18" customHeight="1">
      <c r="A155" s="422">
        <v>76</v>
      </c>
      <c r="B155" s="424"/>
      <c r="C155" s="425"/>
      <c r="D155" s="426"/>
      <c r="E155" s="427"/>
      <c r="F155" s="429"/>
      <c r="G155" s="429"/>
      <c r="H155" s="167" t="s">
        <v>167</v>
      </c>
      <c r="I155" s="168"/>
      <c r="J155" s="169" t="s">
        <v>168</v>
      </c>
      <c r="K155" s="170"/>
      <c r="L155" s="171"/>
      <c r="M155" s="431" t="str" cm="1">
        <f t="array" ref="M155">_xlfn.IFS(K155="1組あたり",I155*L155,AND(K155="大人1人あたり",K156=""),I155*L155,AND(K155="",K156="子ども1人あたり"),I156*L156,AND(K155="大人1人あたり",K156="子ども1人あたり"),(I155*L155)+(I156*L156),AND(I155="",I156=""),"")</f>
        <v/>
      </c>
      <c r="N155" s="172" t="s">
        <v>170</v>
      </c>
      <c r="O155" s="172" t="s">
        <v>171</v>
      </c>
      <c r="P155" s="211" t="s">
        <v>172</v>
      </c>
      <c r="Q155" s="433"/>
    </row>
    <row r="156" spans="1:17">
      <c r="A156" s="423"/>
      <c r="B156" s="174"/>
      <c r="C156" s="175" t="s">
        <v>56</v>
      </c>
      <c r="D156" s="176"/>
      <c r="E156" s="428"/>
      <c r="F156" s="430"/>
      <c r="G156" s="430"/>
      <c r="H156" s="177" t="s">
        <v>173</v>
      </c>
      <c r="I156" s="168"/>
      <c r="J156" s="178" t="s">
        <v>168</v>
      </c>
      <c r="K156" s="179"/>
      <c r="L156" s="180"/>
      <c r="M156" s="432"/>
      <c r="N156" s="181"/>
      <c r="O156" s="181"/>
      <c r="P156" s="212"/>
      <c r="Q156" s="434"/>
    </row>
    <row r="157" spans="1:17" ht="18" customHeight="1">
      <c r="A157" s="422">
        <v>77</v>
      </c>
      <c r="B157" s="424"/>
      <c r="C157" s="425"/>
      <c r="D157" s="426"/>
      <c r="E157" s="427"/>
      <c r="F157" s="429"/>
      <c r="G157" s="429"/>
      <c r="H157" s="167" t="s">
        <v>167</v>
      </c>
      <c r="I157" s="168"/>
      <c r="J157" s="169" t="s">
        <v>168</v>
      </c>
      <c r="K157" s="170"/>
      <c r="L157" s="171"/>
      <c r="M157" s="431" t="str" cm="1">
        <f t="array" ref="M157">_xlfn.IFS(K157="1組あたり",I157*L157,AND(K157="大人1人あたり",K158=""),I157*L157,AND(K157="",K158="子ども1人あたり"),I158*L158,AND(K157="大人1人あたり",K158="子ども1人あたり"),(I157*L157)+(I158*L158),AND(I157="",I158=""),"")</f>
        <v/>
      </c>
      <c r="N157" s="172" t="s">
        <v>170</v>
      </c>
      <c r="O157" s="172" t="s">
        <v>171</v>
      </c>
      <c r="P157" s="211" t="s">
        <v>172</v>
      </c>
      <c r="Q157" s="433"/>
    </row>
    <row r="158" spans="1:17">
      <c r="A158" s="423"/>
      <c r="B158" s="174"/>
      <c r="C158" s="175" t="s">
        <v>56</v>
      </c>
      <c r="D158" s="176"/>
      <c r="E158" s="428"/>
      <c r="F158" s="430"/>
      <c r="G158" s="430"/>
      <c r="H158" s="177" t="s">
        <v>173</v>
      </c>
      <c r="I158" s="168"/>
      <c r="J158" s="178" t="s">
        <v>168</v>
      </c>
      <c r="K158" s="179"/>
      <c r="L158" s="180"/>
      <c r="M158" s="432"/>
      <c r="N158" s="181"/>
      <c r="O158" s="181"/>
      <c r="P158" s="212"/>
      <c r="Q158" s="434"/>
    </row>
    <row r="159" spans="1:17" ht="18" customHeight="1">
      <c r="A159" s="422">
        <v>78</v>
      </c>
      <c r="B159" s="424"/>
      <c r="C159" s="425"/>
      <c r="D159" s="426"/>
      <c r="E159" s="427"/>
      <c r="F159" s="429"/>
      <c r="G159" s="429"/>
      <c r="H159" s="167" t="s">
        <v>167</v>
      </c>
      <c r="I159" s="168"/>
      <c r="J159" s="169" t="s">
        <v>168</v>
      </c>
      <c r="K159" s="170"/>
      <c r="L159" s="171"/>
      <c r="M159" s="431" t="str" cm="1">
        <f t="array" ref="M159">_xlfn.IFS(K159="1組あたり",I159*L159,AND(K159="大人1人あたり",K160=""),I159*L159,AND(K159="",K160="子ども1人あたり"),I160*L160,AND(K159="大人1人あたり",K160="子ども1人あたり"),(I159*L159)+(I160*L160),AND(I159="",I160=""),"")</f>
        <v/>
      </c>
      <c r="N159" s="172" t="s">
        <v>170</v>
      </c>
      <c r="O159" s="172" t="s">
        <v>171</v>
      </c>
      <c r="P159" s="211" t="s">
        <v>172</v>
      </c>
      <c r="Q159" s="433"/>
    </row>
    <row r="160" spans="1:17">
      <c r="A160" s="423"/>
      <c r="B160" s="174"/>
      <c r="C160" s="175" t="s">
        <v>56</v>
      </c>
      <c r="D160" s="176"/>
      <c r="E160" s="428"/>
      <c r="F160" s="430"/>
      <c r="G160" s="430"/>
      <c r="H160" s="177" t="s">
        <v>173</v>
      </c>
      <c r="I160" s="168"/>
      <c r="J160" s="178" t="s">
        <v>168</v>
      </c>
      <c r="K160" s="179"/>
      <c r="L160" s="180"/>
      <c r="M160" s="432"/>
      <c r="N160" s="181"/>
      <c r="O160" s="181"/>
      <c r="P160" s="212"/>
      <c r="Q160" s="434"/>
    </row>
    <row r="161" spans="1:17" ht="18" customHeight="1">
      <c r="A161" s="422">
        <v>79</v>
      </c>
      <c r="B161" s="424"/>
      <c r="C161" s="425"/>
      <c r="D161" s="426"/>
      <c r="E161" s="427"/>
      <c r="F161" s="429"/>
      <c r="G161" s="429"/>
      <c r="H161" s="167" t="s">
        <v>167</v>
      </c>
      <c r="I161" s="168"/>
      <c r="J161" s="169" t="s">
        <v>168</v>
      </c>
      <c r="K161" s="334"/>
      <c r="L161" s="171"/>
      <c r="M161" s="457" t="str" cm="1">
        <f t="array" ref="M161">_xlfn.IFS(K161="1組あたり",I161*L161,AND(K161="大人1人あたり",K162=""),I161*L161,AND(K161="",K162="子ども1人あたり"),I162*L162,AND(K161="大人1人あたり",K162="子ども1人あたり"),(I161*L161)+(I162*L162),AND(I161="",I162=""),"")</f>
        <v/>
      </c>
      <c r="N161" s="172" t="s">
        <v>170</v>
      </c>
      <c r="O161" s="172" t="s">
        <v>171</v>
      </c>
      <c r="P161" s="211" t="s">
        <v>172</v>
      </c>
      <c r="Q161" s="433"/>
    </row>
    <row r="162" spans="1:17">
      <c r="A162" s="423"/>
      <c r="B162" s="174"/>
      <c r="C162" s="175" t="s">
        <v>56</v>
      </c>
      <c r="D162" s="176"/>
      <c r="E162" s="428"/>
      <c r="F162" s="430"/>
      <c r="G162" s="430"/>
      <c r="H162" s="177" t="s">
        <v>173</v>
      </c>
      <c r="I162" s="168"/>
      <c r="J162" s="178" t="s">
        <v>168</v>
      </c>
      <c r="K162" s="179"/>
      <c r="L162" s="180"/>
      <c r="M162" s="432"/>
      <c r="N162" s="181"/>
      <c r="O162" s="181"/>
      <c r="P162" s="212"/>
      <c r="Q162" s="434"/>
    </row>
    <row r="163" spans="1:17" ht="18" customHeight="1">
      <c r="A163" s="422">
        <v>80</v>
      </c>
      <c r="B163" s="424"/>
      <c r="C163" s="425"/>
      <c r="D163" s="426"/>
      <c r="E163" s="427"/>
      <c r="F163" s="429"/>
      <c r="G163" s="429"/>
      <c r="H163" s="167" t="s">
        <v>167</v>
      </c>
      <c r="I163" s="168"/>
      <c r="J163" s="169" t="s">
        <v>168</v>
      </c>
      <c r="K163" s="170"/>
      <c r="L163" s="171"/>
      <c r="M163" s="431" t="str" cm="1">
        <f t="array" ref="M163">_xlfn.IFS(K163="1組あたり",I163*L163,AND(K163="大人1人あたり",K164=""),I163*L163,AND(K163="",K164="子ども1人あたり"),I164*L164,AND(K163="大人1人あたり",K164="子ども1人あたり"),(I163*L163)+(I164*L164),AND(I163="",I164=""),"")</f>
        <v/>
      </c>
      <c r="N163" s="172" t="s">
        <v>170</v>
      </c>
      <c r="O163" s="172" t="s">
        <v>171</v>
      </c>
      <c r="P163" s="211" t="s">
        <v>172</v>
      </c>
      <c r="Q163" s="433"/>
    </row>
    <row r="164" spans="1:17">
      <c r="A164" s="423"/>
      <c r="B164" s="174"/>
      <c r="C164" s="175" t="s">
        <v>56</v>
      </c>
      <c r="D164" s="176"/>
      <c r="E164" s="428"/>
      <c r="F164" s="430"/>
      <c r="G164" s="430"/>
      <c r="H164" s="177" t="s">
        <v>173</v>
      </c>
      <c r="I164" s="168"/>
      <c r="J164" s="178" t="s">
        <v>168</v>
      </c>
      <c r="K164" s="179"/>
      <c r="L164" s="180"/>
      <c r="M164" s="432"/>
      <c r="N164" s="181"/>
      <c r="O164" s="181"/>
      <c r="P164" s="212"/>
      <c r="Q164" s="434"/>
    </row>
    <row r="165" spans="1:17" ht="18" customHeight="1">
      <c r="A165" s="422">
        <v>81</v>
      </c>
      <c r="B165" s="424"/>
      <c r="C165" s="425"/>
      <c r="D165" s="426"/>
      <c r="E165" s="427"/>
      <c r="F165" s="429"/>
      <c r="G165" s="429"/>
      <c r="H165" s="167" t="s">
        <v>167</v>
      </c>
      <c r="I165" s="168"/>
      <c r="J165" s="169" t="s">
        <v>168</v>
      </c>
      <c r="K165" s="170"/>
      <c r="L165" s="171"/>
      <c r="M165" s="431" t="str" cm="1">
        <f t="array" ref="M165">_xlfn.IFS(K165="1組あたり",I165*L165,AND(K165="大人1人あたり",K166=""),I165*L165,AND(K165="",K166="子ども1人あたり"),I166*L166,AND(K165="大人1人あたり",K166="子ども1人あたり"),(I165*L165)+(I166*L166),AND(I165="",I166=""),"")</f>
        <v/>
      </c>
      <c r="N165" s="172" t="s">
        <v>170</v>
      </c>
      <c r="O165" s="172" t="s">
        <v>171</v>
      </c>
      <c r="P165" s="211" t="s">
        <v>172</v>
      </c>
      <c r="Q165" s="433"/>
    </row>
    <row r="166" spans="1:17">
      <c r="A166" s="423"/>
      <c r="B166" s="174"/>
      <c r="C166" s="175" t="s">
        <v>56</v>
      </c>
      <c r="D166" s="176"/>
      <c r="E166" s="428"/>
      <c r="F166" s="430"/>
      <c r="G166" s="430"/>
      <c r="H166" s="177" t="s">
        <v>173</v>
      </c>
      <c r="I166" s="168"/>
      <c r="J166" s="178" t="s">
        <v>168</v>
      </c>
      <c r="K166" s="179"/>
      <c r="L166" s="180"/>
      <c r="M166" s="432"/>
      <c r="N166" s="181"/>
      <c r="O166" s="181"/>
      <c r="P166" s="212"/>
      <c r="Q166" s="434"/>
    </row>
    <row r="167" spans="1:17" ht="18" customHeight="1">
      <c r="A167" s="422">
        <v>82</v>
      </c>
      <c r="B167" s="424"/>
      <c r="C167" s="425"/>
      <c r="D167" s="426"/>
      <c r="E167" s="427"/>
      <c r="F167" s="429"/>
      <c r="G167" s="429"/>
      <c r="H167" s="167" t="s">
        <v>167</v>
      </c>
      <c r="I167" s="168"/>
      <c r="J167" s="169" t="s">
        <v>168</v>
      </c>
      <c r="K167" s="170"/>
      <c r="L167" s="171"/>
      <c r="M167" s="431" t="str" cm="1">
        <f t="array" ref="M167">_xlfn.IFS(K167="1組あたり",I167*L167,AND(K167="大人1人あたり",K168=""),I167*L167,AND(K167="",K168="子ども1人あたり"),I168*L168,AND(K167="大人1人あたり",K168="子ども1人あたり"),(I167*L167)+(I168*L168),AND(I167="",I168=""),"")</f>
        <v/>
      </c>
      <c r="N167" s="172" t="s">
        <v>170</v>
      </c>
      <c r="O167" s="172" t="s">
        <v>171</v>
      </c>
      <c r="P167" s="211" t="s">
        <v>172</v>
      </c>
      <c r="Q167" s="433"/>
    </row>
    <row r="168" spans="1:17">
      <c r="A168" s="423"/>
      <c r="B168" s="174"/>
      <c r="C168" s="175" t="s">
        <v>56</v>
      </c>
      <c r="D168" s="176"/>
      <c r="E168" s="428"/>
      <c r="F168" s="430"/>
      <c r="G168" s="430"/>
      <c r="H168" s="177" t="s">
        <v>173</v>
      </c>
      <c r="I168" s="168"/>
      <c r="J168" s="178" t="s">
        <v>168</v>
      </c>
      <c r="K168" s="179"/>
      <c r="L168" s="180"/>
      <c r="M168" s="432"/>
      <c r="N168" s="181"/>
      <c r="O168" s="181"/>
      <c r="P168" s="212"/>
      <c r="Q168" s="434"/>
    </row>
    <row r="169" spans="1:17" ht="18" customHeight="1">
      <c r="A169" s="422">
        <v>83</v>
      </c>
      <c r="B169" s="424"/>
      <c r="C169" s="425"/>
      <c r="D169" s="426"/>
      <c r="E169" s="427"/>
      <c r="F169" s="429"/>
      <c r="G169" s="429"/>
      <c r="H169" s="167" t="s">
        <v>167</v>
      </c>
      <c r="I169" s="168"/>
      <c r="J169" s="169" t="s">
        <v>168</v>
      </c>
      <c r="K169" s="170"/>
      <c r="L169" s="171"/>
      <c r="M169" s="431" t="str" cm="1">
        <f t="array" ref="M169">_xlfn.IFS(K169="1組あたり",I169*L169,AND(K169="大人1人あたり",K170=""),I169*L169,AND(K169="",K170="子ども1人あたり"),I170*L170,AND(K169="大人1人あたり",K170="子ども1人あたり"),(I169*L169)+(I170*L170),AND(I169="",I170=""),"")</f>
        <v/>
      </c>
      <c r="N169" s="172" t="s">
        <v>170</v>
      </c>
      <c r="O169" s="172" t="s">
        <v>171</v>
      </c>
      <c r="P169" s="211" t="s">
        <v>172</v>
      </c>
      <c r="Q169" s="433"/>
    </row>
    <row r="170" spans="1:17">
      <c r="A170" s="423"/>
      <c r="B170" s="174"/>
      <c r="C170" s="175" t="s">
        <v>56</v>
      </c>
      <c r="D170" s="176"/>
      <c r="E170" s="428"/>
      <c r="F170" s="430"/>
      <c r="G170" s="430"/>
      <c r="H170" s="177" t="s">
        <v>173</v>
      </c>
      <c r="I170" s="168"/>
      <c r="J170" s="178" t="s">
        <v>168</v>
      </c>
      <c r="K170" s="179"/>
      <c r="L170" s="180"/>
      <c r="M170" s="432"/>
      <c r="N170" s="181"/>
      <c r="O170" s="181"/>
      <c r="P170" s="212"/>
      <c r="Q170" s="434"/>
    </row>
    <row r="171" spans="1:17" ht="18" customHeight="1">
      <c r="A171" s="422">
        <v>84</v>
      </c>
      <c r="B171" s="424"/>
      <c r="C171" s="425"/>
      <c r="D171" s="426"/>
      <c r="E171" s="427"/>
      <c r="F171" s="429"/>
      <c r="G171" s="429"/>
      <c r="H171" s="167" t="s">
        <v>167</v>
      </c>
      <c r="I171" s="168"/>
      <c r="J171" s="169" t="s">
        <v>168</v>
      </c>
      <c r="K171" s="170"/>
      <c r="L171" s="171"/>
      <c r="M171" s="431" t="str" cm="1">
        <f t="array" ref="M171">_xlfn.IFS(K171="1組あたり",I171*L171,AND(K171="大人1人あたり",K172=""),I171*L171,AND(K171="",K172="子ども1人あたり"),I172*L172,AND(K171="大人1人あたり",K172="子ども1人あたり"),(I171*L171)+(I172*L172),AND(I171="",I172=""),"")</f>
        <v/>
      </c>
      <c r="N171" s="172" t="s">
        <v>170</v>
      </c>
      <c r="O171" s="172" t="s">
        <v>171</v>
      </c>
      <c r="P171" s="211" t="s">
        <v>172</v>
      </c>
      <c r="Q171" s="433"/>
    </row>
    <row r="172" spans="1:17">
      <c r="A172" s="423"/>
      <c r="B172" s="174"/>
      <c r="C172" s="175" t="s">
        <v>56</v>
      </c>
      <c r="D172" s="176"/>
      <c r="E172" s="428"/>
      <c r="F172" s="430"/>
      <c r="G172" s="430"/>
      <c r="H172" s="177" t="s">
        <v>173</v>
      </c>
      <c r="I172" s="168"/>
      <c r="J172" s="178" t="s">
        <v>168</v>
      </c>
      <c r="K172" s="179"/>
      <c r="L172" s="180"/>
      <c r="M172" s="432"/>
      <c r="N172" s="181"/>
      <c r="O172" s="181"/>
      <c r="P172" s="212"/>
      <c r="Q172" s="434"/>
    </row>
    <row r="173" spans="1:17" ht="18" customHeight="1">
      <c r="A173" s="422">
        <v>85</v>
      </c>
      <c r="B173" s="424"/>
      <c r="C173" s="425"/>
      <c r="D173" s="426"/>
      <c r="E173" s="427"/>
      <c r="F173" s="429"/>
      <c r="G173" s="429"/>
      <c r="H173" s="167" t="s">
        <v>167</v>
      </c>
      <c r="I173" s="168"/>
      <c r="J173" s="169" t="s">
        <v>168</v>
      </c>
      <c r="K173" s="170"/>
      <c r="L173" s="171"/>
      <c r="M173" s="431" t="str" cm="1">
        <f t="array" ref="M173">_xlfn.IFS(K173="1組あたり",I173*L173,AND(K173="大人1人あたり",K174=""),I173*L173,AND(K173="",K174="子ども1人あたり"),I174*L174,AND(K173="大人1人あたり",K174="子ども1人あたり"),(I173*L173)+(I174*L174),AND(I173="",I174=""),"")</f>
        <v/>
      </c>
      <c r="N173" s="172" t="s">
        <v>170</v>
      </c>
      <c r="O173" s="172" t="s">
        <v>171</v>
      </c>
      <c r="P173" s="211" t="s">
        <v>172</v>
      </c>
      <c r="Q173" s="433"/>
    </row>
    <row r="174" spans="1:17">
      <c r="A174" s="423"/>
      <c r="B174" s="174"/>
      <c r="C174" s="175" t="s">
        <v>56</v>
      </c>
      <c r="D174" s="176"/>
      <c r="E174" s="428"/>
      <c r="F174" s="430"/>
      <c r="G174" s="430"/>
      <c r="H174" s="177" t="s">
        <v>173</v>
      </c>
      <c r="I174" s="168"/>
      <c r="J174" s="178" t="s">
        <v>168</v>
      </c>
      <c r="K174" s="179"/>
      <c r="L174" s="180"/>
      <c r="M174" s="432"/>
      <c r="N174" s="181"/>
      <c r="O174" s="181"/>
      <c r="P174" s="212"/>
      <c r="Q174" s="434"/>
    </row>
    <row r="175" spans="1:17" ht="18" customHeight="1">
      <c r="A175" s="422">
        <v>86</v>
      </c>
      <c r="B175" s="424"/>
      <c r="C175" s="425"/>
      <c r="D175" s="426"/>
      <c r="E175" s="427"/>
      <c r="F175" s="429"/>
      <c r="G175" s="429"/>
      <c r="H175" s="167" t="s">
        <v>167</v>
      </c>
      <c r="I175" s="168"/>
      <c r="J175" s="169" t="s">
        <v>168</v>
      </c>
      <c r="K175" s="170"/>
      <c r="L175" s="171"/>
      <c r="M175" s="431" t="str" cm="1">
        <f t="array" ref="M175">_xlfn.IFS(K175="1組あたり",I175*L175,AND(K175="大人1人あたり",K176=""),I175*L175,AND(K175="",K176="子ども1人あたり"),I176*L176,AND(K175="大人1人あたり",K176="子ども1人あたり"),(I175*L175)+(I176*L176),AND(I175="",I176=""),"")</f>
        <v/>
      </c>
      <c r="N175" s="172" t="s">
        <v>170</v>
      </c>
      <c r="O175" s="172" t="s">
        <v>171</v>
      </c>
      <c r="P175" s="211" t="s">
        <v>172</v>
      </c>
      <c r="Q175" s="433"/>
    </row>
    <row r="176" spans="1:17">
      <c r="A176" s="423"/>
      <c r="B176" s="174"/>
      <c r="C176" s="175" t="s">
        <v>56</v>
      </c>
      <c r="D176" s="176"/>
      <c r="E176" s="428"/>
      <c r="F176" s="430"/>
      <c r="G176" s="430"/>
      <c r="H176" s="177" t="s">
        <v>173</v>
      </c>
      <c r="I176" s="168"/>
      <c r="J176" s="178" t="s">
        <v>168</v>
      </c>
      <c r="K176" s="179"/>
      <c r="L176" s="180"/>
      <c r="M176" s="432"/>
      <c r="N176" s="181"/>
      <c r="O176" s="181"/>
      <c r="P176" s="212"/>
      <c r="Q176" s="434"/>
    </row>
    <row r="177" spans="1:17" ht="18" customHeight="1">
      <c r="A177" s="422">
        <v>87</v>
      </c>
      <c r="B177" s="424"/>
      <c r="C177" s="425"/>
      <c r="D177" s="426"/>
      <c r="E177" s="427"/>
      <c r="F177" s="429"/>
      <c r="G177" s="429"/>
      <c r="H177" s="167" t="s">
        <v>167</v>
      </c>
      <c r="I177" s="168"/>
      <c r="J177" s="169" t="s">
        <v>168</v>
      </c>
      <c r="K177" s="170"/>
      <c r="L177" s="171"/>
      <c r="M177" s="431" t="str" cm="1">
        <f t="array" ref="M177">_xlfn.IFS(K177="1組あたり",I177*L177,AND(K177="大人1人あたり",K178=""),I177*L177,AND(K177="",K178="子ども1人あたり"),I178*L178,AND(K177="大人1人あたり",K178="子ども1人あたり"),(I177*L177)+(I178*L178),AND(I177="",I178=""),"")</f>
        <v/>
      </c>
      <c r="N177" s="172" t="s">
        <v>170</v>
      </c>
      <c r="O177" s="172" t="s">
        <v>171</v>
      </c>
      <c r="P177" s="211" t="s">
        <v>172</v>
      </c>
      <c r="Q177" s="433"/>
    </row>
    <row r="178" spans="1:17">
      <c r="A178" s="423"/>
      <c r="B178" s="174"/>
      <c r="C178" s="175" t="s">
        <v>56</v>
      </c>
      <c r="D178" s="176"/>
      <c r="E178" s="428"/>
      <c r="F178" s="430"/>
      <c r="G178" s="430"/>
      <c r="H178" s="177" t="s">
        <v>173</v>
      </c>
      <c r="I178" s="168"/>
      <c r="J178" s="178" t="s">
        <v>168</v>
      </c>
      <c r="K178" s="179"/>
      <c r="L178" s="180"/>
      <c r="M178" s="432"/>
      <c r="N178" s="181"/>
      <c r="O178" s="181"/>
      <c r="P178" s="212"/>
      <c r="Q178" s="434"/>
    </row>
    <row r="179" spans="1:17" ht="18" customHeight="1">
      <c r="A179" s="422">
        <v>88</v>
      </c>
      <c r="B179" s="424"/>
      <c r="C179" s="425"/>
      <c r="D179" s="426"/>
      <c r="E179" s="427"/>
      <c r="F179" s="429"/>
      <c r="G179" s="429"/>
      <c r="H179" s="167" t="s">
        <v>167</v>
      </c>
      <c r="I179" s="168"/>
      <c r="J179" s="169" t="s">
        <v>168</v>
      </c>
      <c r="K179" s="170"/>
      <c r="L179" s="171"/>
      <c r="M179" s="431" t="str" cm="1">
        <f t="array" ref="M179">_xlfn.IFS(K179="1組あたり",I179*L179,AND(K179="大人1人あたり",K180=""),I179*L179,AND(K179="",K180="子ども1人あたり"),I180*L180,AND(K179="大人1人あたり",K180="子ども1人あたり"),(I179*L179)+(I180*L180),AND(I179="",I180=""),"")</f>
        <v/>
      </c>
      <c r="N179" s="172" t="s">
        <v>170</v>
      </c>
      <c r="O179" s="172" t="s">
        <v>171</v>
      </c>
      <c r="P179" s="211" t="s">
        <v>172</v>
      </c>
      <c r="Q179" s="433"/>
    </row>
    <row r="180" spans="1:17">
      <c r="A180" s="423"/>
      <c r="B180" s="174"/>
      <c r="C180" s="175" t="s">
        <v>56</v>
      </c>
      <c r="D180" s="176"/>
      <c r="E180" s="428"/>
      <c r="F180" s="430"/>
      <c r="G180" s="430"/>
      <c r="H180" s="177" t="s">
        <v>173</v>
      </c>
      <c r="I180" s="168"/>
      <c r="J180" s="178" t="s">
        <v>168</v>
      </c>
      <c r="K180" s="179"/>
      <c r="L180" s="180"/>
      <c r="M180" s="432"/>
      <c r="N180" s="181"/>
      <c r="O180" s="181"/>
      <c r="P180" s="212"/>
      <c r="Q180" s="434"/>
    </row>
    <row r="181" spans="1:17" ht="18" customHeight="1">
      <c r="A181" s="422">
        <v>89</v>
      </c>
      <c r="B181" s="424"/>
      <c r="C181" s="425"/>
      <c r="D181" s="426"/>
      <c r="E181" s="427"/>
      <c r="F181" s="429"/>
      <c r="G181" s="429"/>
      <c r="H181" s="167" t="s">
        <v>167</v>
      </c>
      <c r="I181" s="168"/>
      <c r="J181" s="169" t="s">
        <v>168</v>
      </c>
      <c r="K181" s="170"/>
      <c r="L181" s="171"/>
      <c r="M181" s="431" t="str" cm="1">
        <f t="array" ref="M181">_xlfn.IFS(K181="1組あたり",I181*L181,AND(K181="大人1人あたり",K182=""),I181*L181,AND(K181="",K182="子ども1人あたり"),I182*L182,AND(K181="大人1人あたり",K182="子ども1人あたり"),(I181*L181)+(I182*L182),AND(I181="",I182=""),"")</f>
        <v/>
      </c>
      <c r="N181" s="172" t="s">
        <v>170</v>
      </c>
      <c r="O181" s="172" t="s">
        <v>171</v>
      </c>
      <c r="P181" s="211" t="s">
        <v>172</v>
      </c>
      <c r="Q181" s="433"/>
    </row>
    <row r="182" spans="1:17">
      <c r="A182" s="423"/>
      <c r="B182" s="174"/>
      <c r="C182" s="175" t="s">
        <v>56</v>
      </c>
      <c r="D182" s="176"/>
      <c r="E182" s="428"/>
      <c r="F182" s="430"/>
      <c r="G182" s="430"/>
      <c r="H182" s="177" t="s">
        <v>173</v>
      </c>
      <c r="I182" s="168"/>
      <c r="J182" s="178" t="s">
        <v>168</v>
      </c>
      <c r="K182" s="179"/>
      <c r="L182" s="180"/>
      <c r="M182" s="432"/>
      <c r="N182" s="181"/>
      <c r="O182" s="181"/>
      <c r="P182" s="212"/>
      <c r="Q182" s="434"/>
    </row>
    <row r="183" spans="1:17" ht="18" customHeight="1">
      <c r="A183" s="422">
        <v>90</v>
      </c>
      <c r="B183" s="424"/>
      <c r="C183" s="425"/>
      <c r="D183" s="426"/>
      <c r="E183" s="427"/>
      <c r="F183" s="429"/>
      <c r="G183" s="429"/>
      <c r="H183" s="167" t="s">
        <v>167</v>
      </c>
      <c r="I183" s="168"/>
      <c r="J183" s="169" t="s">
        <v>168</v>
      </c>
      <c r="K183" s="170"/>
      <c r="L183" s="171"/>
      <c r="M183" s="431" t="str" cm="1">
        <f t="array" ref="M183">_xlfn.IFS(K183="1組あたり",I183*L183,AND(K183="大人1人あたり",K184=""),I183*L183,AND(K183="",K184="子ども1人あたり"),I184*L184,AND(K183="大人1人あたり",K184="子ども1人あたり"),(I183*L183)+(I184*L184),AND(I183="",I184=""),"")</f>
        <v/>
      </c>
      <c r="N183" s="172" t="s">
        <v>170</v>
      </c>
      <c r="O183" s="172" t="s">
        <v>171</v>
      </c>
      <c r="P183" s="211" t="s">
        <v>172</v>
      </c>
      <c r="Q183" s="433"/>
    </row>
    <row r="184" spans="1:17">
      <c r="A184" s="423"/>
      <c r="B184" s="174"/>
      <c r="C184" s="175" t="s">
        <v>56</v>
      </c>
      <c r="D184" s="176"/>
      <c r="E184" s="428"/>
      <c r="F184" s="430"/>
      <c r="G184" s="430"/>
      <c r="H184" s="177" t="s">
        <v>173</v>
      </c>
      <c r="I184" s="168"/>
      <c r="J184" s="178" t="s">
        <v>168</v>
      </c>
      <c r="K184" s="179"/>
      <c r="L184" s="180"/>
      <c r="M184" s="432"/>
      <c r="N184" s="181"/>
      <c r="O184" s="181"/>
      <c r="P184" s="212"/>
      <c r="Q184" s="434"/>
    </row>
    <row r="185" spans="1:17" ht="18" customHeight="1">
      <c r="A185" s="422">
        <v>91</v>
      </c>
      <c r="B185" s="424"/>
      <c r="C185" s="425"/>
      <c r="D185" s="426"/>
      <c r="E185" s="427"/>
      <c r="F185" s="429"/>
      <c r="G185" s="429"/>
      <c r="H185" s="167" t="s">
        <v>167</v>
      </c>
      <c r="I185" s="168"/>
      <c r="J185" s="169" t="s">
        <v>168</v>
      </c>
      <c r="K185" s="170"/>
      <c r="L185" s="171"/>
      <c r="M185" s="431" t="str" cm="1">
        <f t="array" ref="M185">_xlfn.IFS(K185="1組あたり",I185*L185,AND(K185="大人1人あたり",K186=""),I185*L185,AND(K185="",K186="子ども1人あたり"),I186*L186,AND(K185="大人1人あたり",K186="子ども1人あたり"),(I185*L185)+(I186*L186),AND(I185="",I186=""),"")</f>
        <v/>
      </c>
      <c r="N185" s="172" t="s">
        <v>170</v>
      </c>
      <c r="O185" s="172" t="s">
        <v>171</v>
      </c>
      <c r="P185" s="211" t="s">
        <v>172</v>
      </c>
      <c r="Q185" s="433"/>
    </row>
    <row r="186" spans="1:17">
      <c r="A186" s="423"/>
      <c r="B186" s="174"/>
      <c r="C186" s="175" t="s">
        <v>56</v>
      </c>
      <c r="D186" s="176"/>
      <c r="E186" s="428"/>
      <c r="F186" s="430"/>
      <c r="G186" s="430"/>
      <c r="H186" s="177" t="s">
        <v>173</v>
      </c>
      <c r="I186" s="168"/>
      <c r="J186" s="178" t="s">
        <v>168</v>
      </c>
      <c r="K186" s="179"/>
      <c r="L186" s="180"/>
      <c r="M186" s="432"/>
      <c r="N186" s="181"/>
      <c r="O186" s="181"/>
      <c r="P186" s="212"/>
      <c r="Q186" s="434"/>
    </row>
    <row r="187" spans="1:17" ht="18" customHeight="1">
      <c r="A187" s="422">
        <v>92</v>
      </c>
      <c r="B187" s="424"/>
      <c r="C187" s="425"/>
      <c r="D187" s="426"/>
      <c r="E187" s="427"/>
      <c r="F187" s="429"/>
      <c r="G187" s="429"/>
      <c r="H187" s="167" t="s">
        <v>167</v>
      </c>
      <c r="I187" s="168"/>
      <c r="J187" s="169" t="s">
        <v>168</v>
      </c>
      <c r="K187" s="170"/>
      <c r="L187" s="171"/>
      <c r="M187" s="431" t="str" cm="1">
        <f t="array" ref="M187">_xlfn.IFS(K187="1組あたり",I187*L187,AND(K187="大人1人あたり",K188=""),I187*L187,AND(K187="",K188="子ども1人あたり"),I188*L188,AND(K187="大人1人あたり",K188="子ども1人あたり"),(I187*L187)+(I188*L188),AND(I187="",I188=""),"")</f>
        <v/>
      </c>
      <c r="N187" s="172" t="s">
        <v>170</v>
      </c>
      <c r="O187" s="172" t="s">
        <v>171</v>
      </c>
      <c r="P187" s="211" t="s">
        <v>172</v>
      </c>
      <c r="Q187" s="433"/>
    </row>
    <row r="188" spans="1:17">
      <c r="A188" s="423"/>
      <c r="B188" s="174"/>
      <c r="C188" s="175" t="s">
        <v>56</v>
      </c>
      <c r="D188" s="176"/>
      <c r="E188" s="428"/>
      <c r="F188" s="430"/>
      <c r="G188" s="430"/>
      <c r="H188" s="177" t="s">
        <v>173</v>
      </c>
      <c r="I188" s="168"/>
      <c r="J188" s="178" t="s">
        <v>168</v>
      </c>
      <c r="K188" s="179"/>
      <c r="L188" s="180"/>
      <c r="M188" s="432"/>
      <c r="N188" s="181"/>
      <c r="O188" s="181"/>
      <c r="P188" s="212"/>
      <c r="Q188" s="434"/>
    </row>
    <row r="189" spans="1:17" ht="18" customHeight="1">
      <c r="A189" s="422">
        <v>93</v>
      </c>
      <c r="B189" s="424"/>
      <c r="C189" s="425"/>
      <c r="D189" s="426"/>
      <c r="E189" s="427"/>
      <c r="F189" s="429"/>
      <c r="G189" s="429"/>
      <c r="H189" s="167" t="s">
        <v>167</v>
      </c>
      <c r="I189" s="168"/>
      <c r="J189" s="169" t="s">
        <v>168</v>
      </c>
      <c r="K189" s="170"/>
      <c r="L189" s="171"/>
      <c r="M189" s="431" t="str" cm="1">
        <f t="array" ref="M189">_xlfn.IFS(K189="1組あたり",I189*L189,AND(K189="大人1人あたり",K190=""),I189*L189,AND(K189="",K190="子ども1人あたり"),I190*L190,AND(K189="大人1人あたり",K190="子ども1人あたり"),(I189*L189)+(I190*L190),AND(I189="",I190=""),"")</f>
        <v/>
      </c>
      <c r="N189" s="172" t="s">
        <v>170</v>
      </c>
      <c r="O189" s="172" t="s">
        <v>171</v>
      </c>
      <c r="P189" s="211" t="s">
        <v>172</v>
      </c>
      <c r="Q189" s="433"/>
    </row>
    <row r="190" spans="1:17">
      <c r="A190" s="423"/>
      <c r="B190" s="174"/>
      <c r="C190" s="175" t="s">
        <v>56</v>
      </c>
      <c r="D190" s="176"/>
      <c r="E190" s="428"/>
      <c r="F190" s="430"/>
      <c r="G190" s="430"/>
      <c r="H190" s="177" t="s">
        <v>173</v>
      </c>
      <c r="I190" s="168"/>
      <c r="J190" s="178" t="s">
        <v>168</v>
      </c>
      <c r="K190" s="179"/>
      <c r="L190" s="180"/>
      <c r="M190" s="432"/>
      <c r="N190" s="181"/>
      <c r="O190" s="181"/>
      <c r="P190" s="212"/>
      <c r="Q190" s="434"/>
    </row>
    <row r="191" spans="1:17" ht="18" customHeight="1">
      <c r="A191" s="422">
        <v>94</v>
      </c>
      <c r="B191" s="424"/>
      <c r="C191" s="425"/>
      <c r="D191" s="426"/>
      <c r="E191" s="427"/>
      <c r="F191" s="429"/>
      <c r="G191" s="429"/>
      <c r="H191" s="167" t="s">
        <v>167</v>
      </c>
      <c r="I191" s="168"/>
      <c r="J191" s="169" t="s">
        <v>168</v>
      </c>
      <c r="K191" s="170"/>
      <c r="L191" s="171"/>
      <c r="M191" s="431" t="str" cm="1">
        <f t="array" ref="M191">_xlfn.IFS(K191="1組あたり",I191*L191,AND(K191="大人1人あたり",K192=""),I191*L191,AND(K191="",K192="子ども1人あたり"),I192*L192,AND(K191="大人1人あたり",K192="子ども1人あたり"),(I191*L191)+(I192*L192),AND(I191="",I192=""),"")</f>
        <v/>
      </c>
      <c r="N191" s="172" t="s">
        <v>170</v>
      </c>
      <c r="O191" s="172" t="s">
        <v>171</v>
      </c>
      <c r="P191" s="211" t="s">
        <v>172</v>
      </c>
      <c r="Q191" s="433"/>
    </row>
    <row r="192" spans="1:17">
      <c r="A192" s="423"/>
      <c r="B192" s="174"/>
      <c r="C192" s="175" t="s">
        <v>56</v>
      </c>
      <c r="D192" s="176"/>
      <c r="E192" s="428"/>
      <c r="F192" s="430"/>
      <c r="G192" s="430"/>
      <c r="H192" s="177" t="s">
        <v>173</v>
      </c>
      <c r="I192" s="168"/>
      <c r="J192" s="178" t="s">
        <v>168</v>
      </c>
      <c r="K192" s="179"/>
      <c r="L192" s="180"/>
      <c r="M192" s="432"/>
      <c r="N192" s="181"/>
      <c r="O192" s="181"/>
      <c r="P192" s="212"/>
      <c r="Q192" s="434"/>
    </row>
    <row r="193" spans="1:17" ht="18" customHeight="1">
      <c r="A193" s="422">
        <v>95</v>
      </c>
      <c r="B193" s="424"/>
      <c r="C193" s="425"/>
      <c r="D193" s="426"/>
      <c r="E193" s="427"/>
      <c r="F193" s="429"/>
      <c r="G193" s="429"/>
      <c r="H193" s="167" t="s">
        <v>167</v>
      </c>
      <c r="I193" s="168"/>
      <c r="J193" s="169" t="s">
        <v>168</v>
      </c>
      <c r="K193" s="170"/>
      <c r="L193" s="171"/>
      <c r="M193" s="431" t="str" cm="1">
        <f t="array" ref="M193">_xlfn.IFS(K193="1組あたり",I193*L193,AND(K193="大人1人あたり",K194=""),I193*L193,AND(K193="",K194="子ども1人あたり"),I194*L194,AND(K193="大人1人あたり",K194="子ども1人あたり"),(I193*L193)+(I194*L194),AND(I193="",I194=""),"")</f>
        <v/>
      </c>
      <c r="N193" s="172" t="s">
        <v>170</v>
      </c>
      <c r="O193" s="172" t="s">
        <v>171</v>
      </c>
      <c r="P193" s="211" t="s">
        <v>172</v>
      </c>
      <c r="Q193" s="433"/>
    </row>
    <row r="194" spans="1:17">
      <c r="A194" s="423"/>
      <c r="B194" s="174"/>
      <c r="C194" s="175" t="s">
        <v>56</v>
      </c>
      <c r="D194" s="176"/>
      <c r="E194" s="428"/>
      <c r="F194" s="430"/>
      <c r="G194" s="430"/>
      <c r="H194" s="177" t="s">
        <v>173</v>
      </c>
      <c r="I194" s="168"/>
      <c r="J194" s="178" t="s">
        <v>168</v>
      </c>
      <c r="K194" s="179"/>
      <c r="L194" s="180"/>
      <c r="M194" s="432"/>
      <c r="N194" s="181"/>
      <c r="O194" s="181"/>
      <c r="P194" s="212"/>
      <c r="Q194" s="434"/>
    </row>
    <row r="195" spans="1:17" ht="18" customHeight="1">
      <c r="A195" s="422">
        <v>96</v>
      </c>
      <c r="B195" s="424"/>
      <c r="C195" s="425"/>
      <c r="D195" s="426"/>
      <c r="E195" s="427"/>
      <c r="F195" s="429"/>
      <c r="G195" s="429"/>
      <c r="H195" s="167" t="s">
        <v>167</v>
      </c>
      <c r="I195" s="168"/>
      <c r="J195" s="169" t="s">
        <v>168</v>
      </c>
      <c r="K195" s="170"/>
      <c r="L195" s="171"/>
      <c r="M195" s="431" t="str" cm="1">
        <f t="array" ref="M195">_xlfn.IFS(K195="1組あたり",I195*L195,AND(K195="大人1人あたり",K196=""),I195*L195,AND(K195="",K196="子ども1人あたり"),I196*L196,AND(K195="大人1人あたり",K196="子ども1人あたり"),(I195*L195)+(I196*L196),AND(I195="",I196=""),"")</f>
        <v/>
      </c>
      <c r="N195" s="172" t="s">
        <v>170</v>
      </c>
      <c r="O195" s="172" t="s">
        <v>171</v>
      </c>
      <c r="P195" s="211" t="s">
        <v>172</v>
      </c>
      <c r="Q195" s="433"/>
    </row>
    <row r="196" spans="1:17">
      <c r="A196" s="423"/>
      <c r="B196" s="174"/>
      <c r="C196" s="175" t="s">
        <v>56</v>
      </c>
      <c r="D196" s="176"/>
      <c r="E196" s="428"/>
      <c r="F196" s="430"/>
      <c r="G196" s="430"/>
      <c r="H196" s="177" t="s">
        <v>173</v>
      </c>
      <c r="I196" s="168"/>
      <c r="J196" s="178" t="s">
        <v>168</v>
      </c>
      <c r="K196" s="179"/>
      <c r="L196" s="180"/>
      <c r="M196" s="432"/>
      <c r="N196" s="181"/>
      <c r="O196" s="181"/>
      <c r="P196" s="212"/>
      <c r="Q196" s="434"/>
    </row>
    <row r="197" spans="1:17" ht="18" customHeight="1">
      <c r="A197" s="422">
        <v>97</v>
      </c>
      <c r="B197" s="424"/>
      <c r="C197" s="425"/>
      <c r="D197" s="426"/>
      <c r="E197" s="427"/>
      <c r="F197" s="429"/>
      <c r="G197" s="429"/>
      <c r="H197" s="167" t="s">
        <v>167</v>
      </c>
      <c r="I197" s="168"/>
      <c r="J197" s="169" t="s">
        <v>168</v>
      </c>
      <c r="K197" s="170"/>
      <c r="L197" s="171"/>
      <c r="M197" s="431" t="str" cm="1">
        <f t="array" ref="M197">_xlfn.IFS(K197="1組あたり",I197*L197,AND(K197="大人1人あたり",K198=""),I197*L197,AND(K197="",K198="子ども1人あたり"),I198*L198,AND(K197="大人1人あたり",K198="子ども1人あたり"),(I197*L197)+(I198*L198),AND(I197="",I198=""),"")</f>
        <v/>
      </c>
      <c r="N197" s="172" t="s">
        <v>170</v>
      </c>
      <c r="O197" s="172" t="s">
        <v>171</v>
      </c>
      <c r="P197" s="211" t="s">
        <v>172</v>
      </c>
      <c r="Q197" s="433"/>
    </row>
    <row r="198" spans="1:17">
      <c r="A198" s="423"/>
      <c r="B198" s="174"/>
      <c r="C198" s="175" t="s">
        <v>56</v>
      </c>
      <c r="D198" s="176"/>
      <c r="E198" s="428"/>
      <c r="F198" s="430"/>
      <c r="G198" s="430"/>
      <c r="H198" s="177" t="s">
        <v>173</v>
      </c>
      <c r="I198" s="168"/>
      <c r="J198" s="178" t="s">
        <v>168</v>
      </c>
      <c r="K198" s="179"/>
      <c r="L198" s="180"/>
      <c r="M198" s="432"/>
      <c r="N198" s="181"/>
      <c r="O198" s="181"/>
      <c r="P198" s="212"/>
      <c r="Q198" s="434"/>
    </row>
    <row r="199" spans="1:17" ht="18" customHeight="1">
      <c r="A199" s="422">
        <v>98</v>
      </c>
      <c r="B199" s="424"/>
      <c r="C199" s="425"/>
      <c r="D199" s="426"/>
      <c r="E199" s="427"/>
      <c r="F199" s="429"/>
      <c r="G199" s="429"/>
      <c r="H199" s="167" t="s">
        <v>167</v>
      </c>
      <c r="I199" s="168"/>
      <c r="J199" s="169" t="s">
        <v>168</v>
      </c>
      <c r="K199" s="170"/>
      <c r="L199" s="171"/>
      <c r="M199" s="431" t="str" cm="1">
        <f t="array" ref="M199">_xlfn.IFS(K199="1組あたり",I199*L199,AND(K199="大人1人あたり",K200=""),I199*L199,AND(K199="",K200="子ども1人あたり"),I200*L200,AND(K199="大人1人あたり",K200="子ども1人あたり"),(I199*L199)+(I200*L200),AND(I199="",I200=""),"")</f>
        <v/>
      </c>
      <c r="N199" s="172" t="s">
        <v>170</v>
      </c>
      <c r="O199" s="172" t="s">
        <v>171</v>
      </c>
      <c r="P199" s="211" t="s">
        <v>172</v>
      </c>
      <c r="Q199" s="433"/>
    </row>
    <row r="200" spans="1:17">
      <c r="A200" s="423"/>
      <c r="B200" s="174"/>
      <c r="C200" s="175" t="s">
        <v>56</v>
      </c>
      <c r="D200" s="176"/>
      <c r="E200" s="428"/>
      <c r="F200" s="430"/>
      <c r="G200" s="430"/>
      <c r="H200" s="177" t="s">
        <v>173</v>
      </c>
      <c r="I200" s="168"/>
      <c r="J200" s="178" t="s">
        <v>168</v>
      </c>
      <c r="K200" s="179"/>
      <c r="L200" s="180"/>
      <c r="M200" s="432"/>
      <c r="N200" s="181"/>
      <c r="O200" s="181"/>
      <c r="P200" s="212"/>
      <c r="Q200" s="434"/>
    </row>
    <row r="201" spans="1:17" ht="18" customHeight="1">
      <c r="A201" s="422">
        <v>99</v>
      </c>
      <c r="B201" s="424"/>
      <c r="C201" s="425"/>
      <c r="D201" s="426"/>
      <c r="E201" s="427"/>
      <c r="F201" s="429"/>
      <c r="G201" s="429"/>
      <c r="H201" s="167" t="s">
        <v>167</v>
      </c>
      <c r="I201" s="168"/>
      <c r="J201" s="169" t="s">
        <v>168</v>
      </c>
      <c r="K201" s="334"/>
      <c r="L201" s="171"/>
      <c r="M201" s="457" t="str" cm="1">
        <f t="array" ref="M201">_xlfn.IFS(K201="1組あたり",I201*L201,AND(K201="大人1人あたり",K202=""),I201*L201,AND(K201="",K202="子ども1人あたり"),I202*L202,AND(K201="大人1人あたり",K202="子ども1人あたり"),(I201*L201)+(I202*L202),AND(I201="",I202=""),"")</f>
        <v/>
      </c>
      <c r="N201" s="172" t="s">
        <v>170</v>
      </c>
      <c r="O201" s="172" t="s">
        <v>171</v>
      </c>
      <c r="P201" s="211" t="s">
        <v>172</v>
      </c>
      <c r="Q201" s="433"/>
    </row>
    <row r="202" spans="1:17">
      <c r="A202" s="423"/>
      <c r="B202" s="174"/>
      <c r="C202" s="175" t="s">
        <v>56</v>
      </c>
      <c r="D202" s="176"/>
      <c r="E202" s="428"/>
      <c r="F202" s="430"/>
      <c r="G202" s="430"/>
      <c r="H202" s="177" t="s">
        <v>173</v>
      </c>
      <c r="I202" s="168"/>
      <c r="J202" s="178" t="s">
        <v>168</v>
      </c>
      <c r="K202" s="179"/>
      <c r="L202" s="180"/>
      <c r="M202" s="432"/>
      <c r="N202" s="181"/>
      <c r="O202" s="181"/>
      <c r="P202" s="212"/>
      <c r="Q202" s="434"/>
    </row>
    <row r="203" spans="1:17" ht="18" customHeight="1">
      <c r="A203" s="422">
        <v>100</v>
      </c>
      <c r="B203" s="424"/>
      <c r="C203" s="425"/>
      <c r="D203" s="426"/>
      <c r="E203" s="427"/>
      <c r="F203" s="429"/>
      <c r="G203" s="429"/>
      <c r="H203" s="167" t="s">
        <v>167</v>
      </c>
      <c r="I203" s="168"/>
      <c r="J203" s="169" t="s">
        <v>168</v>
      </c>
      <c r="K203" s="170"/>
      <c r="L203" s="171"/>
      <c r="M203" s="431" t="str" cm="1">
        <f t="array" ref="M203">_xlfn.IFS(K203="1組あたり",I203*L203,AND(K203="大人1人あたり",K204=""),I203*L203,AND(K203="",K204="子ども1人あたり"),I204*L204,AND(K203="大人1人あたり",K204="子ども1人あたり"),(I203*L203)+(I204*L204),AND(I203="",I204=""),"")</f>
        <v/>
      </c>
      <c r="N203" s="172" t="s">
        <v>170</v>
      </c>
      <c r="O203" s="172" t="s">
        <v>171</v>
      </c>
      <c r="P203" s="211" t="s">
        <v>172</v>
      </c>
      <c r="Q203" s="433"/>
    </row>
    <row r="204" spans="1:17" ht="18.600000000000001" thickBot="1">
      <c r="A204" s="458"/>
      <c r="B204" s="205"/>
      <c r="C204" s="206" t="s">
        <v>56</v>
      </c>
      <c r="D204" s="207"/>
      <c r="E204" s="459"/>
      <c r="F204" s="460"/>
      <c r="G204" s="460"/>
      <c r="H204" s="319" t="s">
        <v>173</v>
      </c>
      <c r="I204" s="320"/>
      <c r="J204" s="321" t="s">
        <v>168</v>
      </c>
      <c r="K204" s="322"/>
      <c r="L204" s="323"/>
      <c r="M204" s="461"/>
      <c r="N204" s="324"/>
      <c r="O204" s="324"/>
      <c r="P204" s="325"/>
      <c r="Q204" s="462"/>
    </row>
    <row r="205" spans="1:17">
      <c r="C205" s="146"/>
      <c r="H205" s="33"/>
      <c r="I205" s="33"/>
      <c r="J205" s="33"/>
      <c r="K205" s="33"/>
      <c r="L205" s="33"/>
    </row>
    <row r="206" spans="1:17">
      <c r="C206" s="146"/>
      <c r="H206" s="33"/>
      <c r="I206" s="33"/>
      <c r="J206" s="33"/>
      <c r="K206" s="33"/>
      <c r="L206" s="33"/>
    </row>
    <row r="207" spans="1:17">
      <c r="C207" s="146"/>
      <c r="H207" s="33"/>
      <c r="I207" s="33"/>
      <c r="J207" s="33"/>
      <c r="K207" s="33"/>
      <c r="L207" s="33"/>
    </row>
    <row r="208" spans="1:17">
      <c r="C208" s="146"/>
      <c r="H208" s="33"/>
      <c r="I208" s="33"/>
      <c r="J208" s="33"/>
      <c r="K208" s="33"/>
      <c r="L208" s="33"/>
    </row>
    <row r="209" spans="8:17" s="146" customFormat="1">
      <c r="H209" s="33"/>
      <c r="I209" s="33"/>
      <c r="J209" s="33"/>
      <c r="K209" s="33"/>
      <c r="L209" s="33"/>
      <c r="Q209" s="151"/>
    </row>
    <row r="210" spans="8:17" s="146" customFormat="1">
      <c r="H210" s="33"/>
      <c r="I210" s="33"/>
      <c r="J210" s="33"/>
      <c r="K210" s="33"/>
      <c r="L210" s="33"/>
      <c r="Q210" s="151"/>
    </row>
    <row r="211" spans="8:17" s="146" customFormat="1">
      <c r="H211" s="33"/>
      <c r="I211" s="33"/>
      <c r="J211" s="33"/>
      <c r="K211" s="33"/>
      <c r="L211" s="33"/>
      <c r="Q211" s="151"/>
    </row>
    <row r="212" spans="8:17" s="146" customFormat="1">
      <c r="H212" s="33"/>
      <c r="I212" s="33"/>
      <c r="J212" s="33"/>
      <c r="K212" s="33"/>
      <c r="L212" s="33"/>
      <c r="Q212" s="151"/>
    </row>
    <row r="213" spans="8:17" s="146" customFormat="1">
      <c r="H213" s="33"/>
      <c r="I213" s="33"/>
      <c r="J213" s="33"/>
      <c r="K213" s="33"/>
      <c r="L213" s="33"/>
      <c r="Q213" s="151"/>
    </row>
    <row r="214" spans="8:17" s="146" customFormat="1">
      <c r="H214" s="33"/>
      <c r="I214" s="33"/>
      <c r="J214" s="33"/>
      <c r="K214" s="33"/>
      <c r="L214" s="33"/>
      <c r="Q214" s="151"/>
    </row>
    <row r="215" spans="8:17" s="146" customFormat="1">
      <c r="J215" s="208"/>
      <c r="Q215" s="151"/>
    </row>
    <row r="216" spans="8:17" s="146" customFormat="1">
      <c r="J216" s="208"/>
      <c r="Q216" s="151"/>
    </row>
    <row r="217" spans="8:17" s="146" customFormat="1">
      <c r="J217" s="208"/>
      <c r="Q217" s="151"/>
    </row>
    <row r="218" spans="8:17" s="146" customFormat="1">
      <c r="J218" s="208"/>
      <c r="Q218" s="151"/>
    </row>
    <row r="219" spans="8:17" s="146" customFormat="1">
      <c r="J219" s="208"/>
      <c r="Q219" s="151"/>
    </row>
    <row r="220" spans="8:17" s="146" customFormat="1">
      <c r="J220" s="208"/>
      <c r="Q220" s="151"/>
    </row>
    <row r="221" spans="8:17" s="146" customFormat="1">
      <c r="J221" s="208"/>
      <c r="Q221" s="151"/>
    </row>
    <row r="222" spans="8:17" s="146" customFormat="1">
      <c r="J222" s="208"/>
      <c r="Q222" s="151"/>
    </row>
    <row r="223" spans="8:17" s="146" customFormat="1">
      <c r="J223" s="208"/>
      <c r="Q223" s="151"/>
    </row>
    <row r="224" spans="8:17" s="146" customFormat="1">
      <c r="J224" s="208"/>
      <c r="Q224" s="151"/>
    </row>
    <row r="225" spans="10:17" s="146" customFormat="1">
      <c r="J225" s="208"/>
      <c r="Q225" s="151"/>
    </row>
    <row r="226" spans="10:17" s="146" customFormat="1">
      <c r="J226" s="208"/>
      <c r="Q226" s="151"/>
    </row>
    <row r="227" spans="10:17" s="146" customFormat="1">
      <c r="J227" s="208"/>
      <c r="Q227" s="151"/>
    </row>
    <row r="228" spans="10:17" s="146" customFormat="1">
      <c r="J228" s="208"/>
      <c r="Q228" s="151"/>
    </row>
    <row r="229" spans="10:17" s="146" customFormat="1">
      <c r="J229" s="208"/>
      <c r="Q229" s="151"/>
    </row>
    <row r="230" spans="10:17" s="146" customFormat="1">
      <c r="J230" s="208"/>
      <c r="Q230" s="151"/>
    </row>
    <row r="231" spans="10:17" s="146" customFormat="1">
      <c r="J231" s="208"/>
      <c r="Q231" s="151"/>
    </row>
    <row r="232" spans="10:17" s="146" customFormat="1">
      <c r="J232" s="208"/>
      <c r="Q232" s="151"/>
    </row>
    <row r="233" spans="10:17" s="146" customFormat="1">
      <c r="J233" s="208"/>
      <c r="Q233" s="151"/>
    </row>
    <row r="234" spans="10:17" s="146" customFormat="1">
      <c r="J234" s="208"/>
      <c r="Q234" s="151"/>
    </row>
    <row r="235" spans="10:17" s="146" customFormat="1">
      <c r="J235" s="208"/>
      <c r="Q235" s="151"/>
    </row>
    <row r="236" spans="10:17" s="146" customFormat="1">
      <c r="J236" s="208"/>
      <c r="Q236" s="151"/>
    </row>
    <row r="237" spans="10:17" s="146" customFormat="1">
      <c r="J237" s="208"/>
      <c r="Q237" s="151"/>
    </row>
    <row r="238" spans="10:17" s="146" customFormat="1">
      <c r="J238" s="208"/>
      <c r="Q238" s="151"/>
    </row>
    <row r="239" spans="10:17" s="146" customFormat="1">
      <c r="J239" s="208"/>
      <c r="Q239" s="151"/>
    </row>
    <row r="240" spans="10:17" s="146" customFormat="1">
      <c r="J240" s="208"/>
      <c r="Q240" s="151"/>
    </row>
    <row r="241" spans="10:17" s="146" customFormat="1">
      <c r="J241" s="208"/>
      <c r="Q241" s="151"/>
    </row>
    <row r="242" spans="10:17" s="146" customFormat="1">
      <c r="J242" s="208"/>
      <c r="Q242" s="151"/>
    </row>
    <row r="243" spans="10:17" s="146" customFormat="1">
      <c r="J243" s="208"/>
      <c r="Q243" s="151"/>
    </row>
    <row r="244" spans="10:17" s="146" customFormat="1">
      <c r="J244" s="208"/>
      <c r="Q244" s="151"/>
    </row>
    <row r="245" spans="10:17" s="146" customFormat="1">
      <c r="J245" s="208"/>
      <c r="Q245" s="151"/>
    </row>
    <row r="246" spans="10:17" s="146" customFormat="1">
      <c r="J246" s="208"/>
      <c r="Q246" s="151"/>
    </row>
    <row r="247" spans="10:17" s="146" customFormat="1">
      <c r="J247" s="208"/>
      <c r="Q247" s="151"/>
    </row>
    <row r="248" spans="10:17" s="146" customFormat="1">
      <c r="J248" s="208"/>
      <c r="Q248" s="151"/>
    </row>
    <row r="249" spans="10:17" s="146" customFormat="1">
      <c r="J249" s="208"/>
      <c r="Q249" s="151"/>
    </row>
    <row r="250" spans="10:17" s="146" customFormat="1">
      <c r="J250" s="208"/>
      <c r="Q250" s="151"/>
    </row>
    <row r="251" spans="10:17" s="146" customFormat="1">
      <c r="J251" s="208"/>
      <c r="Q251" s="151"/>
    </row>
    <row r="252" spans="10:17" s="146" customFormat="1">
      <c r="J252" s="208"/>
      <c r="Q252" s="151"/>
    </row>
    <row r="1048575" spans="1:1">
      <c r="A1048575" s="146" t="s">
        <v>61</v>
      </c>
    </row>
  </sheetData>
  <mergeCells count="771">
    <mergeCell ref="Q201:Q202"/>
    <mergeCell ref="A203:A204"/>
    <mergeCell ref="B203:D203"/>
    <mergeCell ref="E203:E204"/>
    <mergeCell ref="F203:F204"/>
    <mergeCell ref="G203:G204"/>
    <mergeCell ref="M203:M204"/>
    <mergeCell ref="Q203:Q204"/>
    <mergeCell ref="A201:A202"/>
    <mergeCell ref="B201:D201"/>
    <mergeCell ref="E201:E202"/>
    <mergeCell ref="F201:F202"/>
    <mergeCell ref="G201:G202"/>
    <mergeCell ref="M201:M202"/>
    <mergeCell ref="Q197:Q198"/>
    <mergeCell ref="A199:A200"/>
    <mergeCell ref="B199:D199"/>
    <mergeCell ref="E199:E200"/>
    <mergeCell ref="F199:F200"/>
    <mergeCell ref="G199:G200"/>
    <mergeCell ref="M199:M200"/>
    <mergeCell ref="Q199:Q200"/>
    <mergeCell ref="A197:A198"/>
    <mergeCell ref="B197:D197"/>
    <mergeCell ref="E197:E198"/>
    <mergeCell ref="F197:F198"/>
    <mergeCell ref="G197:G198"/>
    <mergeCell ref="M197:M198"/>
    <mergeCell ref="Q193:Q194"/>
    <mergeCell ref="A195:A196"/>
    <mergeCell ref="B195:D195"/>
    <mergeCell ref="E195:E196"/>
    <mergeCell ref="F195:F196"/>
    <mergeCell ref="G195:G196"/>
    <mergeCell ref="M195:M196"/>
    <mergeCell ref="Q195:Q196"/>
    <mergeCell ref="A193:A194"/>
    <mergeCell ref="B193:D193"/>
    <mergeCell ref="E193:E194"/>
    <mergeCell ref="F193:F194"/>
    <mergeCell ref="G193:G194"/>
    <mergeCell ref="M193:M194"/>
    <mergeCell ref="Q189:Q190"/>
    <mergeCell ref="A191:A192"/>
    <mergeCell ref="B191:D191"/>
    <mergeCell ref="E191:E192"/>
    <mergeCell ref="F191:F192"/>
    <mergeCell ref="G191:G192"/>
    <mergeCell ref="M191:M192"/>
    <mergeCell ref="Q191:Q192"/>
    <mergeCell ref="A189:A190"/>
    <mergeCell ref="B189:D189"/>
    <mergeCell ref="E189:E190"/>
    <mergeCell ref="F189:F190"/>
    <mergeCell ref="G189:G190"/>
    <mergeCell ref="M189:M190"/>
    <mergeCell ref="Q185:Q186"/>
    <mergeCell ref="A187:A188"/>
    <mergeCell ref="B187:D187"/>
    <mergeCell ref="E187:E188"/>
    <mergeCell ref="F187:F188"/>
    <mergeCell ref="G187:G188"/>
    <mergeCell ref="M187:M188"/>
    <mergeCell ref="Q187:Q188"/>
    <mergeCell ref="A185:A186"/>
    <mergeCell ref="B185:D185"/>
    <mergeCell ref="E185:E186"/>
    <mergeCell ref="F185:F186"/>
    <mergeCell ref="G185:G186"/>
    <mergeCell ref="M185:M186"/>
    <mergeCell ref="Q181:Q182"/>
    <mergeCell ref="A183:A184"/>
    <mergeCell ref="B183:D183"/>
    <mergeCell ref="E183:E184"/>
    <mergeCell ref="F183:F184"/>
    <mergeCell ref="G183:G184"/>
    <mergeCell ref="M183:M184"/>
    <mergeCell ref="Q183:Q184"/>
    <mergeCell ref="A181:A182"/>
    <mergeCell ref="B181:D181"/>
    <mergeCell ref="E181:E182"/>
    <mergeCell ref="F181:F182"/>
    <mergeCell ref="G181:G182"/>
    <mergeCell ref="M181:M182"/>
    <mergeCell ref="Q177:Q178"/>
    <mergeCell ref="A179:A180"/>
    <mergeCell ref="B179:D179"/>
    <mergeCell ref="E179:E180"/>
    <mergeCell ref="F179:F180"/>
    <mergeCell ref="G179:G180"/>
    <mergeCell ref="M179:M180"/>
    <mergeCell ref="Q179:Q180"/>
    <mergeCell ref="A177:A178"/>
    <mergeCell ref="B177:D177"/>
    <mergeCell ref="E177:E178"/>
    <mergeCell ref="F177:F178"/>
    <mergeCell ref="G177:G178"/>
    <mergeCell ref="M177:M178"/>
    <mergeCell ref="Q173:Q174"/>
    <mergeCell ref="A175:A176"/>
    <mergeCell ref="B175:D175"/>
    <mergeCell ref="E175:E176"/>
    <mergeCell ref="F175:F176"/>
    <mergeCell ref="G175:G176"/>
    <mergeCell ref="M175:M176"/>
    <mergeCell ref="Q175:Q176"/>
    <mergeCell ref="A173:A174"/>
    <mergeCell ref="B173:D173"/>
    <mergeCell ref="E173:E174"/>
    <mergeCell ref="F173:F174"/>
    <mergeCell ref="G173:G174"/>
    <mergeCell ref="M173:M174"/>
    <mergeCell ref="Q169:Q170"/>
    <mergeCell ref="A171:A172"/>
    <mergeCell ref="B171:D171"/>
    <mergeCell ref="E171:E172"/>
    <mergeCell ref="F171:F172"/>
    <mergeCell ref="G171:G172"/>
    <mergeCell ref="M171:M172"/>
    <mergeCell ref="Q171:Q172"/>
    <mergeCell ref="A169:A170"/>
    <mergeCell ref="B169:D169"/>
    <mergeCell ref="E169:E170"/>
    <mergeCell ref="F169:F170"/>
    <mergeCell ref="G169:G170"/>
    <mergeCell ref="M169:M170"/>
    <mergeCell ref="Q165:Q166"/>
    <mergeCell ref="A167:A168"/>
    <mergeCell ref="B167:D167"/>
    <mergeCell ref="E167:E168"/>
    <mergeCell ref="F167:F168"/>
    <mergeCell ref="G167:G168"/>
    <mergeCell ref="M167:M168"/>
    <mergeCell ref="Q167:Q168"/>
    <mergeCell ref="A165:A166"/>
    <mergeCell ref="B165:D165"/>
    <mergeCell ref="E165:E166"/>
    <mergeCell ref="F165:F166"/>
    <mergeCell ref="G165:G166"/>
    <mergeCell ref="M165:M166"/>
    <mergeCell ref="Q161:Q162"/>
    <mergeCell ref="A163:A164"/>
    <mergeCell ref="B163:D163"/>
    <mergeCell ref="E163:E164"/>
    <mergeCell ref="F163:F164"/>
    <mergeCell ref="G163:G164"/>
    <mergeCell ref="M163:M164"/>
    <mergeCell ref="Q163:Q164"/>
    <mergeCell ref="A161:A162"/>
    <mergeCell ref="B161:D161"/>
    <mergeCell ref="E161:E162"/>
    <mergeCell ref="F161:F162"/>
    <mergeCell ref="G161:G162"/>
    <mergeCell ref="M161:M162"/>
    <mergeCell ref="Q157:Q158"/>
    <mergeCell ref="A159:A160"/>
    <mergeCell ref="B159:D159"/>
    <mergeCell ref="E159:E160"/>
    <mergeCell ref="F159:F160"/>
    <mergeCell ref="G159:G160"/>
    <mergeCell ref="M159:M160"/>
    <mergeCell ref="Q159:Q160"/>
    <mergeCell ref="A157:A158"/>
    <mergeCell ref="B157:D157"/>
    <mergeCell ref="E157:E158"/>
    <mergeCell ref="F157:F158"/>
    <mergeCell ref="G157:G158"/>
    <mergeCell ref="M157:M158"/>
    <mergeCell ref="Q153:Q154"/>
    <mergeCell ref="A155:A156"/>
    <mergeCell ref="B155:D155"/>
    <mergeCell ref="E155:E156"/>
    <mergeCell ref="F155:F156"/>
    <mergeCell ref="G155:G156"/>
    <mergeCell ref="M155:M156"/>
    <mergeCell ref="Q155:Q156"/>
    <mergeCell ref="A153:A154"/>
    <mergeCell ref="B153:D153"/>
    <mergeCell ref="E153:E154"/>
    <mergeCell ref="F153:F154"/>
    <mergeCell ref="G153:G154"/>
    <mergeCell ref="M153:M154"/>
    <mergeCell ref="Q149:Q150"/>
    <mergeCell ref="A151:A152"/>
    <mergeCell ref="B151:D151"/>
    <mergeCell ref="E151:E152"/>
    <mergeCell ref="F151:F152"/>
    <mergeCell ref="G151:G152"/>
    <mergeCell ref="M151:M152"/>
    <mergeCell ref="Q151:Q152"/>
    <mergeCell ref="A149:A150"/>
    <mergeCell ref="B149:D149"/>
    <mergeCell ref="E149:E150"/>
    <mergeCell ref="F149:F150"/>
    <mergeCell ref="G149:G150"/>
    <mergeCell ref="M149:M150"/>
    <mergeCell ref="Q145:Q146"/>
    <mergeCell ref="A147:A148"/>
    <mergeCell ref="B147:D147"/>
    <mergeCell ref="E147:E148"/>
    <mergeCell ref="F147:F148"/>
    <mergeCell ref="G147:G148"/>
    <mergeCell ref="M147:M148"/>
    <mergeCell ref="Q147:Q148"/>
    <mergeCell ref="A145:A146"/>
    <mergeCell ref="B145:D145"/>
    <mergeCell ref="E145:E146"/>
    <mergeCell ref="F145:F146"/>
    <mergeCell ref="G145:G146"/>
    <mergeCell ref="M145:M146"/>
    <mergeCell ref="Q141:Q142"/>
    <mergeCell ref="A143:A144"/>
    <mergeCell ref="B143:D143"/>
    <mergeCell ref="E143:E144"/>
    <mergeCell ref="F143:F144"/>
    <mergeCell ref="G143:G144"/>
    <mergeCell ref="M143:M144"/>
    <mergeCell ref="Q143:Q144"/>
    <mergeCell ref="A141:A142"/>
    <mergeCell ref="B141:D141"/>
    <mergeCell ref="E141:E142"/>
    <mergeCell ref="F141:F142"/>
    <mergeCell ref="G141:G142"/>
    <mergeCell ref="M141:M142"/>
    <mergeCell ref="Q137:Q138"/>
    <mergeCell ref="A139:A140"/>
    <mergeCell ref="B139:D139"/>
    <mergeCell ref="E139:E140"/>
    <mergeCell ref="F139:F140"/>
    <mergeCell ref="G139:G140"/>
    <mergeCell ref="M139:M140"/>
    <mergeCell ref="Q139:Q140"/>
    <mergeCell ref="A137:A138"/>
    <mergeCell ref="B137:D137"/>
    <mergeCell ref="E137:E138"/>
    <mergeCell ref="F137:F138"/>
    <mergeCell ref="G137:G138"/>
    <mergeCell ref="M137:M138"/>
    <mergeCell ref="Q133:Q134"/>
    <mergeCell ref="A135:A136"/>
    <mergeCell ref="B135:D135"/>
    <mergeCell ref="E135:E136"/>
    <mergeCell ref="F135:F136"/>
    <mergeCell ref="G135:G136"/>
    <mergeCell ref="M135:M136"/>
    <mergeCell ref="Q135:Q136"/>
    <mergeCell ref="A133:A134"/>
    <mergeCell ref="B133:D133"/>
    <mergeCell ref="E133:E134"/>
    <mergeCell ref="F133:F134"/>
    <mergeCell ref="G133:G134"/>
    <mergeCell ref="M133:M134"/>
    <mergeCell ref="Q129:Q130"/>
    <mergeCell ref="A131:A132"/>
    <mergeCell ref="B131:D131"/>
    <mergeCell ref="E131:E132"/>
    <mergeCell ref="F131:F132"/>
    <mergeCell ref="G131:G132"/>
    <mergeCell ref="M131:M132"/>
    <mergeCell ref="Q131:Q132"/>
    <mergeCell ref="A129:A130"/>
    <mergeCell ref="B129:D129"/>
    <mergeCell ref="E129:E130"/>
    <mergeCell ref="F129:F130"/>
    <mergeCell ref="G129:G130"/>
    <mergeCell ref="M129:M130"/>
    <mergeCell ref="Q125:Q126"/>
    <mergeCell ref="A127:A128"/>
    <mergeCell ref="B127:D127"/>
    <mergeCell ref="E127:E128"/>
    <mergeCell ref="F127:F128"/>
    <mergeCell ref="G127:G128"/>
    <mergeCell ref="M127:M128"/>
    <mergeCell ref="Q127:Q128"/>
    <mergeCell ref="A125:A126"/>
    <mergeCell ref="B125:D125"/>
    <mergeCell ref="E125:E126"/>
    <mergeCell ref="F125:F126"/>
    <mergeCell ref="G125:G126"/>
    <mergeCell ref="M125:M126"/>
    <mergeCell ref="Q121:Q122"/>
    <mergeCell ref="A123:A124"/>
    <mergeCell ref="B123:D123"/>
    <mergeCell ref="E123:E124"/>
    <mergeCell ref="F123:F124"/>
    <mergeCell ref="G123:G124"/>
    <mergeCell ref="M123:M124"/>
    <mergeCell ref="Q123:Q124"/>
    <mergeCell ref="A121:A122"/>
    <mergeCell ref="B121:D121"/>
    <mergeCell ref="E121:E122"/>
    <mergeCell ref="F121:F122"/>
    <mergeCell ref="G121:G122"/>
    <mergeCell ref="M121:M122"/>
    <mergeCell ref="Q117:Q118"/>
    <mergeCell ref="A119:A120"/>
    <mergeCell ref="B119:D119"/>
    <mergeCell ref="E119:E120"/>
    <mergeCell ref="F119:F120"/>
    <mergeCell ref="G119:G120"/>
    <mergeCell ref="M119:M120"/>
    <mergeCell ref="Q119:Q120"/>
    <mergeCell ref="A117:A118"/>
    <mergeCell ref="B117:D117"/>
    <mergeCell ref="E117:E118"/>
    <mergeCell ref="F117:F118"/>
    <mergeCell ref="G117:G118"/>
    <mergeCell ref="M117:M118"/>
    <mergeCell ref="Q113:Q114"/>
    <mergeCell ref="A115:A116"/>
    <mergeCell ref="B115:D115"/>
    <mergeCell ref="E115:E116"/>
    <mergeCell ref="F115:F116"/>
    <mergeCell ref="G115:G116"/>
    <mergeCell ref="M115:M116"/>
    <mergeCell ref="Q115:Q116"/>
    <mergeCell ref="A113:A114"/>
    <mergeCell ref="B113:D113"/>
    <mergeCell ref="E113:E114"/>
    <mergeCell ref="F113:F114"/>
    <mergeCell ref="G113:G114"/>
    <mergeCell ref="M113:M114"/>
    <mergeCell ref="Q109:Q110"/>
    <mergeCell ref="A111:A112"/>
    <mergeCell ref="B111:D111"/>
    <mergeCell ref="E111:E112"/>
    <mergeCell ref="F111:F112"/>
    <mergeCell ref="G111:G112"/>
    <mergeCell ref="M111:M112"/>
    <mergeCell ref="Q111:Q112"/>
    <mergeCell ref="A109:A110"/>
    <mergeCell ref="B109:D109"/>
    <mergeCell ref="E109:E110"/>
    <mergeCell ref="F109:F110"/>
    <mergeCell ref="G109:G110"/>
    <mergeCell ref="M109:M110"/>
    <mergeCell ref="Q105:Q106"/>
    <mergeCell ref="A107:A108"/>
    <mergeCell ref="B107:D107"/>
    <mergeCell ref="E107:E108"/>
    <mergeCell ref="F107:F108"/>
    <mergeCell ref="G107:G108"/>
    <mergeCell ref="M107:M108"/>
    <mergeCell ref="Q107:Q108"/>
    <mergeCell ref="A105:A106"/>
    <mergeCell ref="B105:D105"/>
    <mergeCell ref="E105:E106"/>
    <mergeCell ref="F105:F106"/>
    <mergeCell ref="G105:G106"/>
    <mergeCell ref="M105:M106"/>
    <mergeCell ref="Q101:Q102"/>
    <mergeCell ref="A103:A104"/>
    <mergeCell ref="B103:D103"/>
    <mergeCell ref="E103:E104"/>
    <mergeCell ref="F103:F104"/>
    <mergeCell ref="G103:G104"/>
    <mergeCell ref="M103:M104"/>
    <mergeCell ref="Q103:Q104"/>
    <mergeCell ref="A101:A102"/>
    <mergeCell ref="B101:D101"/>
    <mergeCell ref="E101:E102"/>
    <mergeCell ref="F101:F102"/>
    <mergeCell ref="G101:G102"/>
    <mergeCell ref="M101:M102"/>
    <mergeCell ref="Q97:Q98"/>
    <mergeCell ref="A99:A100"/>
    <mergeCell ref="B99:D99"/>
    <mergeCell ref="E99:E100"/>
    <mergeCell ref="F99:F100"/>
    <mergeCell ref="G99:G100"/>
    <mergeCell ref="M99:M100"/>
    <mergeCell ref="Q99:Q100"/>
    <mergeCell ref="A97:A98"/>
    <mergeCell ref="B97:D97"/>
    <mergeCell ref="E97:E98"/>
    <mergeCell ref="F97:F98"/>
    <mergeCell ref="G97:G98"/>
    <mergeCell ref="M97:M98"/>
    <mergeCell ref="Q93:Q94"/>
    <mergeCell ref="A95:A96"/>
    <mergeCell ref="B95:D95"/>
    <mergeCell ref="E95:E96"/>
    <mergeCell ref="F95:F96"/>
    <mergeCell ref="G95:G96"/>
    <mergeCell ref="M95:M96"/>
    <mergeCell ref="Q95:Q96"/>
    <mergeCell ref="A93:A94"/>
    <mergeCell ref="B93:D93"/>
    <mergeCell ref="E93:E94"/>
    <mergeCell ref="F93:F94"/>
    <mergeCell ref="G93:G94"/>
    <mergeCell ref="M93:M94"/>
    <mergeCell ref="Q89:Q90"/>
    <mergeCell ref="A91:A92"/>
    <mergeCell ref="B91:D91"/>
    <mergeCell ref="E91:E92"/>
    <mergeCell ref="F91:F92"/>
    <mergeCell ref="G91:G92"/>
    <mergeCell ref="M91:M92"/>
    <mergeCell ref="Q91:Q92"/>
    <mergeCell ref="A89:A90"/>
    <mergeCell ref="B89:D89"/>
    <mergeCell ref="E89:E90"/>
    <mergeCell ref="F89:F90"/>
    <mergeCell ref="G89:G90"/>
    <mergeCell ref="M89:M90"/>
    <mergeCell ref="Q85:Q86"/>
    <mergeCell ref="A87:A88"/>
    <mergeCell ref="B87:D87"/>
    <mergeCell ref="E87:E88"/>
    <mergeCell ref="F87:F88"/>
    <mergeCell ref="G87:G88"/>
    <mergeCell ref="M87:M88"/>
    <mergeCell ref="Q87:Q88"/>
    <mergeCell ref="A85:A86"/>
    <mergeCell ref="B85:D85"/>
    <mergeCell ref="E85:E86"/>
    <mergeCell ref="F85:F86"/>
    <mergeCell ref="G85:G86"/>
    <mergeCell ref="M85:M86"/>
    <mergeCell ref="Q81:Q82"/>
    <mergeCell ref="A83:A84"/>
    <mergeCell ref="B83:D83"/>
    <mergeCell ref="E83:E84"/>
    <mergeCell ref="F83:F84"/>
    <mergeCell ref="G83:G84"/>
    <mergeCell ref="M83:M84"/>
    <mergeCell ref="Q83:Q84"/>
    <mergeCell ref="A81:A82"/>
    <mergeCell ref="B81:D81"/>
    <mergeCell ref="E81:E82"/>
    <mergeCell ref="F81:F82"/>
    <mergeCell ref="G81:G82"/>
    <mergeCell ref="M81:M82"/>
    <mergeCell ref="Q77:Q78"/>
    <mergeCell ref="A79:A80"/>
    <mergeCell ref="B79:D79"/>
    <mergeCell ref="E79:E80"/>
    <mergeCell ref="F79:F80"/>
    <mergeCell ref="G79:G80"/>
    <mergeCell ref="M79:M80"/>
    <mergeCell ref="Q79:Q80"/>
    <mergeCell ref="A77:A78"/>
    <mergeCell ref="B77:D77"/>
    <mergeCell ref="E77:E78"/>
    <mergeCell ref="F77:F78"/>
    <mergeCell ref="G77:G78"/>
    <mergeCell ref="M77:M78"/>
    <mergeCell ref="Q73:Q74"/>
    <mergeCell ref="A75:A76"/>
    <mergeCell ref="B75:D75"/>
    <mergeCell ref="E75:E76"/>
    <mergeCell ref="F75:F76"/>
    <mergeCell ref="G75:G76"/>
    <mergeCell ref="M75:M76"/>
    <mergeCell ref="Q75:Q76"/>
    <mergeCell ref="A73:A74"/>
    <mergeCell ref="B73:D73"/>
    <mergeCell ref="E73:E74"/>
    <mergeCell ref="F73:F74"/>
    <mergeCell ref="G73:G74"/>
    <mergeCell ref="M73:M74"/>
    <mergeCell ref="Q69:Q70"/>
    <mergeCell ref="A71:A72"/>
    <mergeCell ref="B71:D71"/>
    <mergeCell ref="E71:E72"/>
    <mergeCell ref="F71:F72"/>
    <mergeCell ref="G71:G72"/>
    <mergeCell ref="M71:M72"/>
    <mergeCell ref="Q71:Q72"/>
    <mergeCell ref="A69:A70"/>
    <mergeCell ref="B69:D69"/>
    <mergeCell ref="E69:E70"/>
    <mergeCell ref="F69:F70"/>
    <mergeCell ref="G69:G70"/>
    <mergeCell ref="M69:M70"/>
    <mergeCell ref="Q65:Q66"/>
    <mergeCell ref="A67:A68"/>
    <mergeCell ref="B67:D67"/>
    <mergeCell ref="E67:E68"/>
    <mergeCell ref="F67:F68"/>
    <mergeCell ref="G67:G68"/>
    <mergeCell ref="M67:M68"/>
    <mergeCell ref="Q67:Q68"/>
    <mergeCell ref="A65:A66"/>
    <mergeCell ref="B65:D65"/>
    <mergeCell ref="E65:E66"/>
    <mergeCell ref="F65:F66"/>
    <mergeCell ref="G65:G66"/>
    <mergeCell ref="M65:M66"/>
    <mergeCell ref="Q61:Q62"/>
    <mergeCell ref="A63:A64"/>
    <mergeCell ref="B63:D63"/>
    <mergeCell ref="E63:E64"/>
    <mergeCell ref="F63:F64"/>
    <mergeCell ref="G63:G64"/>
    <mergeCell ref="M63:M64"/>
    <mergeCell ref="Q63:Q64"/>
    <mergeCell ref="A61:A62"/>
    <mergeCell ref="B61:D61"/>
    <mergeCell ref="E61:E62"/>
    <mergeCell ref="F61:F62"/>
    <mergeCell ref="G61:G62"/>
    <mergeCell ref="M61:M62"/>
    <mergeCell ref="Q57:Q58"/>
    <mergeCell ref="A59:A60"/>
    <mergeCell ref="B59:D59"/>
    <mergeCell ref="E59:E60"/>
    <mergeCell ref="F59:F60"/>
    <mergeCell ref="G59:G60"/>
    <mergeCell ref="M59:M60"/>
    <mergeCell ref="Q59:Q60"/>
    <mergeCell ref="A57:A58"/>
    <mergeCell ref="B57:D57"/>
    <mergeCell ref="E57:E58"/>
    <mergeCell ref="F57:F58"/>
    <mergeCell ref="G57:G58"/>
    <mergeCell ref="M57:M58"/>
    <mergeCell ref="Q53:Q54"/>
    <mergeCell ref="A55:A56"/>
    <mergeCell ref="B55:D55"/>
    <mergeCell ref="E55:E56"/>
    <mergeCell ref="F55:F56"/>
    <mergeCell ref="G55:G56"/>
    <mergeCell ref="M55:M56"/>
    <mergeCell ref="Q55:Q56"/>
    <mergeCell ref="A53:A54"/>
    <mergeCell ref="B53:D53"/>
    <mergeCell ref="E53:E54"/>
    <mergeCell ref="F53:F54"/>
    <mergeCell ref="G53:G54"/>
    <mergeCell ref="M53:M54"/>
    <mergeCell ref="Q49:Q50"/>
    <mergeCell ref="A51:A52"/>
    <mergeCell ref="B51:D51"/>
    <mergeCell ref="E51:E52"/>
    <mergeCell ref="F51:F52"/>
    <mergeCell ref="G51:G52"/>
    <mergeCell ref="M51:M52"/>
    <mergeCell ref="Q51:Q52"/>
    <mergeCell ref="A49:A50"/>
    <mergeCell ref="B49:D49"/>
    <mergeCell ref="E49:E50"/>
    <mergeCell ref="F49:F50"/>
    <mergeCell ref="G49:G50"/>
    <mergeCell ref="M49:M50"/>
    <mergeCell ref="Q45:Q46"/>
    <mergeCell ref="A47:A48"/>
    <mergeCell ref="B47:D47"/>
    <mergeCell ref="E47:E48"/>
    <mergeCell ref="F47:F48"/>
    <mergeCell ref="G47:G48"/>
    <mergeCell ref="M47:M48"/>
    <mergeCell ref="Q47:Q48"/>
    <mergeCell ref="A45:A46"/>
    <mergeCell ref="B45:D45"/>
    <mergeCell ref="E45:E46"/>
    <mergeCell ref="F45:F46"/>
    <mergeCell ref="G45:G46"/>
    <mergeCell ref="M45:M46"/>
    <mergeCell ref="Q41:Q42"/>
    <mergeCell ref="A43:A44"/>
    <mergeCell ref="B43:D43"/>
    <mergeCell ref="E43:E44"/>
    <mergeCell ref="F43:F44"/>
    <mergeCell ref="G43:G44"/>
    <mergeCell ref="M43:M44"/>
    <mergeCell ref="Q43:Q44"/>
    <mergeCell ref="A41:A42"/>
    <mergeCell ref="B41:D41"/>
    <mergeCell ref="E41:E42"/>
    <mergeCell ref="F41:F42"/>
    <mergeCell ref="G41:G42"/>
    <mergeCell ref="M41:M42"/>
    <mergeCell ref="Q37:Q38"/>
    <mergeCell ref="A39:A40"/>
    <mergeCell ref="B39:D39"/>
    <mergeCell ref="E39:E40"/>
    <mergeCell ref="F39:F40"/>
    <mergeCell ref="G39:G40"/>
    <mergeCell ref="M39:M40"/>
    <mergeCell ref="Q39:Q40"/>
    <mergeCell ref="A37:A38"/>
    <mergeCell ref="B37:D37"/>
    <mergeCell ref="E37:E38"/>
    <mergeCell ref="F37:F38"/>
    <mergeCell ref="G37:G38"/>
    <mergeCell ref="M37:M38"/>
    <mergeCell ref="Q33:Q34"/>
    <mergeCell ref="A35:A36"/>
    <mergeCell ref="B35:D35"/>
    <mergeCell ref="E35:E36"/>
    <mergeCell ref="F35:F36"/>
    <mergeCell ref="G35:G36"/>
    <mergeCell ref="M35:M36"/>
    <mergeCell ref="Q35:Q36"/>
    <mergeCell ref="A33:A34"/>
    <mergeCell ref="B33:D33"/>
    <mergeCell ref="E33:E34"/>
    <mergeCell ref="F33:F34"/>
    <mergeCell ref="G33:G34"/>
    <mergeCell ref="M33:M34"/>
    <mergeCell ref="A27:A28"/>
    <mergeCell ref="B27:D27"/>
    <mergeCell ref="E27:E28"/>
    <mergeCell ref="F27:F28"/>
    <mergeCell ref="G27:G28"/>
    <mergeCell ref="M27:M28"/>
    <mergeCell ref="Q27:Q28"/>
    <mergeCell ref="Q29:Q30"/>
    <mergeCell ref="A31:A32"/>
    <mergeCell ref="B31:D31"/>
    <mergeCell ref="E31:E32"/>
    <mergeCell ref="F31:F32"/>
    <mergeCell ref="G31:G32"/>
    <mergeCell ref="M31:M32"/>
    <mergeCell ref="Q31:Q32"/>
    <mergeCell ref="A29:A30"/>
    <mergeCell ref="B29:D29"/>
    <mergeCell ref="E29:E30"/>
    <mergeCell ref="F29:F30"/>
    <mergeCell ref="G29:G30"/>
    <mergeCell ref="M29:M30"/>
    <mergeCell ref="Q23:Q24"/>
    <mergeCell ref="W23:Y24"/>
    <mergeCell ref="AE23:AE24"/>
    <mergeCell ref="A25:A26"/>
    <mergeCell ref="B25:D25"/>
    <mergeCell ref="E25:E26"/>
    <mergeCell ref="F25:F26"/>
    <mergeCell ref="G25:G26"/>
    <mergeCell ref="M25:M26"/>
    <mergeCell ref="Q25:Q26"/>
    <mergeCell ref="A23:A24"/>
    <mergeCell ref="B23:D23"/>
    <mergeCell ref="E23:E24"/>
    <mergeCell ref="F23:F24"/>
    <mergeCell ref="G23:G24"/>
    <mergeCell ref="M23:M24"/>
    <mergeCell ref="W25:Y26"/>
    <mergeCell ref="AE25:AE26"/>
    <mergeCell ref="A21:A22"/>
    <mergeCell ref="B21:D21"/>
    <mergeCell ref="E21:E22"/>
    <mergeCell ref="F21:F22"/>
    <mergeCell ref="G21:G22"/>
    <mergeCell ref="M21:M22"/>
    <mergeCell ref="Q21:Q22"/>
    <mergeCell ref="W21:Y22"/>
    <mergeCell ref="AE21:AE22"/>
    <mergeCell ref="A19:A20"/>
    <mergeCell ref="B19:D19"/>
    <mergeCell ref="E19:E20"/>
    <mergeCell ref="F19:F20"/>
    <mergeCell ref="G19:G20"/>
    <mergeCell ref="M19:M20"/>
    <mergeCell ref="Q19:Q20"/>
    <mergeCell ref="W19:Y20"/>
    <mergeCell ref="AE19:AE20"/>
    <mergeCell ref="A17:A18"/>
    <mergeCell ref="B17:D17"/>
    <mergeCell ref="E17:E18"/>
    <mergeCell ref="F17:F18"/>
    <mergeCell ref="G17:G18"/>
    <mergeCell ref="M17:M18"/>
    <mergeCell ref="Q17:Q18"/>
    <mergeCell ref="W17:Y18"/>
    <mergeCell ref="AE17:AE18"/>
    <mergeCell ref="A13:A14"/>
    <mergeCell ref="B13:D13"/>
    <mergeCell ref="E13:E14"/>
    <mergeCell ref="F13:F14"/>
    <mergeCell ref="G13:G14"/>
    <mergeCell ref="Y13:Y14"/>
    <mergeCell ref="AE13:AE14"/>
    <mergeCell ref="AI13:AI14"/>
    <mergeCell ref="A15:A16"/>
    <mergeCell ref="B15:D15"/>
    <mergeCell ref="E15:E16"/>
    <mergeCell ref="F15:F16"/>
    <mergeCell ref="G15:G16"/>
    <mergeCell ref="M15:M16"/>
    <mergeCell ref="Q15:Q16"/>
    <mergeCell ref="M13:M14"/>
    <mergeCell ref="Q13:Q14"/>
    <mergeCell ref="S13:S14"/>
    <mergeCell ref="T13:V13"/>
    <mergeCell ref="W13:W14"/>
    <mergeCell ref="X13:X14"/>
    <mergeCell ref="W16:Y16"/>
    <mergeCell ref="Z16:AB16"/>
    <mergeCell ref="AC16:AD16"/>
    <mergeCell ref="AI9:AI10"/>
    <mergeCell ref="A11:A12"/>
    <mergeCell ref="B11:D11"/>
    <mergeCell ref="E11:E12"/>
    <mergeCell ref="F11:F12"/>
    <mergeCell ref="G11:G12"/>
    <mergeCell ref="M11:M12"/>
    <mergeCell ref="Q11:Q12"/>
    <mergeCell ref="S11:S12"/>
    <mergeCell ref="T11:V11"/>
    <mergeCell ref="S9:S10"/>
    <mergeCell ref="T9:V9"/>
    <mergeCell ref="W9:W10"/>
    <mergeCell ref="X9:X10"/>
    <mergeCell ref="Y9:Y10"/>
    <mergeCell ref="AE9:AE10"/>
    <mergeCell ref="W11:W12"/>
    <mergeCell ref="X11:X12"/>
    <mergeCell ref="Y11:Y12"/>
    <mergeCell ref="AE11:AE12"/>
    <mergeCell ref="AI11:AI12"/>
    <mergeCell ref="A9:A10"/>
    <mergeCell ref="B9:D9"/>
    <mergeCell ref="E9:E10"/>
    <mergeCell ref="F9:F10"/>
    <mergeCell ref="G9:G10"/>
    <mergeCell ref="M9:M10"/>
    <mergeCell ref="Q9:Q10"/>
    <mergeCell ref="M7:M8"/>
    <mergeCell ref="Q7:Q8"/>
    <mergeCell ref="X5:X6"/>
    <mergeCell ref="Y5:Y6"/>
    <mergeCell ref="AE5:AE6"/>
    <mergeCell ref="AI5:AI6"/>
    <mergeCell ref="A7:A8"/>
    <mergeCell ref="B7:D7"/>
    <mergeCell ref="E7:E8"/>
    <mergeCell ref="F7:F8"/>
    <mergeCell ref="G7:G8"/>
    <mergeCell ref="Y7:Y8"/>
    <mergeCell ref="AE7:AE8"/>
    <mergeCell ref="AI7:AI8"/>
    <mergeCell ref="S7:S8"/>
    <mergeCell ref="T7:V7"/>
    <mergeCell ref="W7:W8"/>
    <mergeCell ref="X7:X8"/>
    <mergeCell ref="A3:A4"/>
    <mergeCell ref="B3:D3"/>
    <mergeCell ref="E3:E4"/>
    <mergeCell ref="F3:F4"/>
    <mergeCell ref="G3:G4"/>
    <mergeCell ref="M3:M4"/>
    <mergeCell ref="Q3:Q4"/>
    <mergeCell ref="AI3:AI4"/>
    <mergeCell ref="A5:A6"/>
    <mergeCell ref="B5:D5"/>
    <mergeCell ref="E5:E6"/>
    <mergeCell ref="F5:F6"/>
    <mergeCell ref="G5:G6"/>
    <mergeCell ref="M5:M6"/>
    <mergeCell ref="Q5:Q6"/>
    <mergeCell ref="S5:S6"/>
    <mergeCell ref="T5:V5"/>
    <mergeCell ref="S3:S4"/>
    <mergeCell ref="T3:V3"/>
    <mergeCell ref="W3:W4"/>
    <mergeCell ref="X3:X4"/>
    <mergeCell ref="Y3:Y4"/>
    <mergeCell ref="AE3:AE4"/>
    <mergeCell ref="W5:W6"/>
    <mergeCell ref="A1:Q1"/>
    <mergeCell ref="B2:D2"/>
    <mergeCell ref="H2:J2"/>
    <mergeCell ref="K2:L2"/>
    <mergeCell ref="N2:P2"/>
    <mergeCell ref="T2:V2"/>
    <mergeCell ref="Z2:AB2"/>
    <mergeCell ref="AC2:AD2"/>
    <mergeCell ref="AF2:AH2"/>
  </mergeCells>
  <phoneticPr fontId="3"/>
  <conditionalFormatting sqref="J3:J204">
    <cfRule type="expression" dxfId="338" priority="573">
      <formula>AND(I3&lt;&gt;"",J3="")</formula>
    </cfRule>
  </conditionalFormatting>
  <conditionalFormatting sqref="K3:K4">
    <cfRule type="expression" dxfId="337" priority="9">
      <formula>AND(I3&lt;&gt;"",K3="")</formula>
    </cfRule>
  </conditionalFormatting>
  <conditionalFormatting sqref="K5:K6">
    <cfRule type="expression" dxfId="336" priority="566">
      <formula>AND(I5&gt;=1,K5="")</formula>
    </cfRule>
  </conditionalFormatting>
  <conditionalFormatting sqref="K7:K8">
    <cfRule type="expression" dxfId="335" priority="561">
      <formula>AND(I7&gt;=1,K7="")</formula>
    </cfRule>
  </conditionalFormatting>
  <conditionalFormatting sqref="K9:K10">
    <cfRule type="expression" dxfId="334" priority="556">
      <formula>AND(I9&gt;=1,K9="")</formula>
    </cfRule>
  </conditionalFormatting>
  <conditionalFormatting sqref="K11:K12">
    <cfRule type="expression" dxfId="333" priority="551">
      <formula>AND(I11&gt;=1,K11="")</formula>
    </cfRule>
  </conditionalFormatting>
  <conditionalFormatting sqref="K13:K14">
    <cfRule type="expression" dxfId="332" priority="546">
      <formula>AND(I13&gt;=1,K13="")</formula>
    </cfRule>
  </conditionalFormatting>
  <conditionalFormatting sqref="K15:K16">
    <cfRule type="expression" dxfId="331" priority="541">
      <formula>AND(I15&gt;=1,K15="")</formula>
    </cfRule>
  </conditionalFormatting>
  <conditionalFormatting sqref="K17:K18">
    <cfRule type="expression" dxfId="330" priority="536">
      <formula>AND(I17&gt;=1,K17="")</formula>
    </cfRule>
  </conditionalFormatting>
  <conditionalFormatting sqref="K19:K20">
    <cfRule type="expression" dxfId="329" priority="531">
      <formula>AND(I19&gt;=1,K19="")</formula>
    </cfRule>
  </conditionalFormatting>
  <conditionalFormatting sqref="K21:K22">
    <cfRule type="expression" dxfId="328" priority="526">
      <formula>AND(I21&gt;=1,K21="")</formula>
    </cfRule>
  </conditionalFormatting>
  <conditionalFormatting sqref="K23:K24">
    <cfRule type="expression" dxfId="327" priority="521">
      <formula>AND(I23&gt;=1,K23="")</formula>
    </cfRule>
  </conditionalFormatting>
  <conditionalFormatting sqref="K25:K26">
    <cfRule type="expression" dxfId="326" priority="516">
      <formula>AND(I25&gt;=1,K25="")</formula>
    </cfRule>
  </conditionalFormatting>
  <conditionalFormatting sqref="K27:K28">
    <cfRule type="expression" dxfId="325" priority="511">
      <formula>AND(I27&gt;=1,K27="")</formula>
    </cfRule>
  </conditionalFormatting>
  <conditionalFormatting sqref="K29:K30">
    <cfRule type="expression" dxfId="324" priority="506">
      <formula>AND(I29&gt;=1,K29="")</formula>
    </cfRule>
  </conditionalFormatting>
  <conditionalFormatting sqref="K31:K32">
    <cfRule type="expression" dxfId="323" priority="501">
      <formula>AND(I31&gt;=1,K31="")</formula>
    </cfRule>
  </conditionalFormatting>
  <conditionalFormatting sqref="K33:K34">
    <cfRule type="expression" dxfId="322" priority="496">
      <formula>AND(I33&gt;=1,K33="")</formula>
    </cfRule>
  </conditionalFormatting>
  <conditionalFormatting sqref="K35:K36">
    <cfRule type="expression" dxfId="321" priority="491">
      <formula>AND(I35&gt;=1,K35="")</formula>
    </cfRule>
  </conditionalFormatting>
  <conditionalFormatting sqref="K37:K38">
    <cfRule type="expression" dxfId="320" priority="486">
      <formula>AND(I37&gt;=1,K37="")</formula>
    </cfRule>
  </conditionalFormatting>
  <conditionalFormatting sqref="K39:K40">
    <cfRule type="expression" dxfId="319" priority="481">
      <formula>AND(I39&gt;=1,K39="")</formula>
    </cfRule>
  </conditionalFormatting>
  <conditionalFormatting sqref="K41:K42">
    <cfRule type="expression" dxfId="318" priority="476">
      <formula>AND(I41&gt;=1,K41="")</formula>
    </cfRule>
  </conditionalFormatting>
  <conditionalFormatting sqref="K43:K44">
    <cfRule type="expression" dxfId="317" priority="471">
      <formula>AND(I43&gt;=1,K43="")</formula>
    </cfRule>
  </conditionalFormatting>
  <conditionalFormatting sqref="K45:K46">
    <cfRule type="expression" dxfId="316" priority="466">
      <formula>AND(I45&gt;=1,K45="")</formula>
    </cfRule>
  </conditionalFormatting>
  <conditionalFormatting sqref="K47:K48">
    <cfRule type="expression" dxfId="315" priority="461">
      <formula>AND(I47&gt;=1,K47="")</formula>
    </cfRule>
  </conditionalFormatting>
  <conditionalFormatting sqref="K49:K50">
    <cfRule type="expression" dxfId="314" priority="456">
      <formula>AND(I49&gt;=1,K49="")</formula>
    </cfRule>
  </conditionalFormatting>
  <conditionalFormatting sqref="K51:K52">
    <cfRule type="expression" dxfId="313" priority="451">
      <formula>AND(I51&gt;=1,K51="")</formula>
    </cfRule>
  </conditionalFormatting>
  <conditionalFormatting sqref="K53:K54">
    <cfRule type="expression" dxfId="312" priority="446">
      <formula>AND(I53&gt;=1,K53="")</formula>
    </cfRule>
  </conditionalFormatting>
  <conditionalFormatting sqref="K55:K56">
    <cfRule type="expression" dxfId="311" priority="441">
      <formula>AND(I55&gt;=1,K55="")</formula>
    </cfRule>
  </conditionalFormatting>
  <conditionalFormatting sqref="K57:K58">
    <cfRule type="expression" dxfId="310" priority="436">
      <formula>AND(I57&gt;=1,K57="")</formula>
    </cfRule>
  </conditionalFormatting>
  <conditionalFormatting sqref="K59:K60">
    <cfRule type="expression" dxfId="309" priority="431">
      <formula>AND(I59&gt;=1,K59="")</formula>
    </cfRule>
  </conditionalFormatting>
  <conditionalFormatting sqref="K61:K62">
    <cfRule type="expression" dxfId="308" priority="426">
      <formula>AND(I61&gt;=1,K61="")</formula>
    </cfRule>
  </conditionalFormatting>
  <conditionalFormatting sqref="K63:K64">
    <cfRule type="expression" dxfId="307" priority="421">
      <formula>AND(I63&gt;=1,K63="")</formula>
    </cfRule>
  </conditionalFormatting>
  <conditionalFormatting sqref="K65:K66">
    <cfRule type="expression" dxfId="306" priority="416">
      <formula>AND(I65&gt;=1,K65="")</formula>
    </cfRule>
  </conditionalFormatting>
  <conditionalFormatting sqref="K67:K68">
    <cfRule type="expression" dxfId="305" priority="411">
      <formula>AND(I67&gt;=1,K67="")</formula>
    </cfRule>
  </conditionalFormatting>
  <conditionalFormatting sqref="K69:K70">
    <cfRule type="expression" dxfId="304" priority="406">
      <formula>AND(I69&gt;=1,K69="")</formula>
    </cfRule>
  </conditionalFormatting>
  <conditionalFormatting sqref="K71:K72">
    <cfRule type="expression" dxfId="303" priority="401">
      <formula>AND(I71&gt;=1,K71="")</formula>
    </cfRule>
  </conditionalFormatting>
  <conditionalFormatting sqref="K73:K74">
    <cfRule type="expression" dxfId="302" priority="396">
      <formula>AND(I73&gt;=1,K73="")</formula>
    </cfRule>
  </conditionalFormatting>
  <conditionalFormatting sqref="K75:K76">
    <cfRule type="expression" dxfId="301" priority="391">
      <formula>AND(I75&gt;=1,K75="")</formula>
    </cfRule>
  </conditionalFormatting>
  <conditionalFormatting sqref="K77:K78">
    <cfRule type="expression" dxfId="300" priority="386">
      <formula>AND(I77&gt;=1,K77="")</formula>
    </cfRule>
  </conditionalFormatting>
  <conditionalFormatting sqref="K79:K80">
    <cfRule type="expression" dxfId="299" priority="381">
      <formula>AND(I79&gt;=1,K79="")</formula>
    </cfRule>
  </conditionalFormatting>
  <conditionalFormatting sqref="K81:K82">
    <cfRule type="expression" dxfId="298" priority="376">
      <formula>AND(I81&gt;=1,K81="")</formula>
    </cfRule>
  </conditionalFormatting>
  <conditionalFormatting sqref="K83:K84">
    <cfRule type="expression" dxfId="297" priority="371">
      <formula>AND(I83&gt;=1,K83="")</formula>
    </cfRule>
  </conditionalFormatting>
  <conditionalFormatting sqref="K85:K86">
    <cfRule type="expression" dxfId="296" priority="366">
      <formula>AND(I85&gt;=1,K85="")</formula>
    </cfRule>
  </conditionalFormatting>
  <conditionalFormatting sqref="K87:K88">
    <cfRule type="expression" dxfId="295" priority="361">
      <formula>AND(I87&gt;=1,K87="")</formula>
    </cfRule>
  </conditionalFormatting>
  <conditionalFormatting sqref="K89:K90">
    <cfRule type="expression" dxfId="294" priority="356">
      <formula>AND(I89&gt;=1,K89="")</formula>
    </cfRule>
  </conditionalFormatting>
  <conditionalFormatting sqref="K91:K92">
    <cfRule type="expression" dxfId="293" priority="351">
      <formula>AND(I91&gt;=1,K91="")</formula>
    </cfRule>
  </conditionalFormatting>
  <conditionalFormatting sqref="K93:K94">
    <cfRule type="expression" dxfId="292" priority="346">
      <formula>AND(I93&gt;=1,K93="")</formula>
    </cfRule>
  </conditionalFormatting>
  <conditionalFormatting sqref="K95:K96">
    <cfRule type="expression" dxfId="291" priority="341">
      <formula>AND(I95&gt;=1,K95="")</formula>
    </cfRule>
  </conditionalFormatting>
  <conditionalFormatting sqref="K97:K98">
    <cfRule type="expression" dxfId="290" priority="336">
      <formula>AND(I97&gt;=1,K97="")</formula>
    </cfRule>
  </conditionalFormatting>
  <conditionalFormatting sqref="K99:K100">
    <cfRule type="expression" dxfId="289" priority="331">
      <formula>AND(I99&gt;=1,K99="")</formula>
    </cfRule>
  </conditionalFormatting>
  <conditionalFormatting sqref="K101:K102">
    <cfRule type="expression" dxfId="288" priority="326">
      <formula>AND(I101&gt;=1,K101="")</formula>
    </cfRule>
  </conditionalFormatting>
  <conditionalFormatting sqref="K103:K104">
    <cfRule type="expression" dxfId="287" priority="321">
      <formula>AND(I103&gt;=1,K103="")</formula>
    </cfRule>
  </conditionalFormatting>
  <conditionalFormatting sqref="K105:K106">
    <cfRule type="expression" dxfId="286" priority="316">
      <formula>AND(I105&gt;=1,K105="")</formula>
    </cfRule>
  </conditionalFormatting>
  <conditionalFormatting sqref="K107:K108">
    <cfRule type="expression" dxfId="285" priority="311">
      <formula>AND(I107&gt;=1,K107="")</formula>
    </cfRule>
  </conditionalFormatting>
  <conditionalFormatting sqref="K109:K110">
    <cfRule type="expression" dxfId="284" priority="306">
      <formula>AND(I109&gt;=1,K109="")</formula>
    </cfRule>
  </conditionalFormatting>
  <conditionalFormatting sqref="K111:K112">
    <cfRule type="expression" dxfId="283" priority="301">
      <formula>AND(I111&gt;=1,K111="")</formula>
    </cfRule>
  </conditionalFormatting>
  <conditionalFormatting sqref="K113:K114">
    <cfRule type="expression" dxfId="282" priority="296">
      <formula>AND(I113&gt;=1,K113="")</formula>
    </cfRule>
  </conditionalFormatting>
  <conditionalFormatting sqref="K115:K116">
    <cfRule type="expression" dxfId="281" priority="291">
      <formula>AND(I115&gt;=1,K115="")</formula>
    </cfRule>
  </conditionalFormatting>
  <conditionalFormatting sqref="K117:K118">
    <cfRule type="expression" dxfId="280" priority="286">
      <formula>AND(I117&gt;=1,K117="")</formula>
    </cfRule>
  </conditionalFormatting>
  <conditionalFormatting sqref="K119:K120">
    <cfRule type="expression" dxfId="279" priority="281">
      <formula>AND(I119&gt;=1,K119="")</formula>
    </cfRule>
  </conditionalFormatting>
  <conditionalFormatting sqref="K121:K122">
    <cfRule type="expression" dxfId="278" priority="276">
      <formula>AND(I121&gt;=1,K121="")</formula>
    </cfRule>
  </conditionalFormatting>
  <conditionalFormatting sqref="K123:K124">
    <cfRule type="expression" dxfId="277" priority="271">
      <formula>AND(I123&gt;=1,K123="")</formula>
    </cfRule>
  </conditionalFormatting>
  <conditionalFormatting sqref="K125:K126">
    <cfRule type="expression" dxfId="276" priority="266">
      <formula>AND(I125&gt;=1,K125="")</formula>
    </cfRule>
  </conditionalFormatting>
  <conditionalFormatting sqref="K127:K128">
    <cfRule type="expression" dxfId="275" priority="261">
      <formula>AND(I127&gt;=1,K127="")</formula>
    </cfRule>
  </conditionalFormatting>
  <conditionalFormatting sqref="K129:K130">
    <cfRule type="expression" dxfId="274" priority="256">
      <formula>AND(I129&gt;=1,K129="")</formula>
    </cfRule>
  </conditionalFormatting>
  <conditionalFormatting sqref="K131:K132">
    <cfRule type="expression" dxfId="273" priority="251">
      <formula>AND(I131&gt;=1,K131="")</formula>
    </cfRule>
  </conditionalFormatting>
  <conditionalFormatting sqref="K133:K134">
    <cfRule type="expression" dxfId="272" priority="246">
      <formula>AND(I133&gt;=1,K133="")</formula>
    </cfRule>
  </conditionalFormatting>
  <conditionalFormatting sqref="K135:K136">
    <cfRule type="expression" dxfId="271" priority="241">
      <formula>AND(I135&gt;=1,K135="")</formula>
    </cfRule>
  </conditionalFormatting>
  <conditionalFormatting sqref="K137:K138">
    <cfRule type="expression" dxfId="270" priority="236">
      <formula>AND(I137&gt;=1,K137="")</formula>
    </cfRule>
  </conditionalFormatting>
  <conditionalFormatting sqref="K139:K140">
    <cfRule type="expression" dxfId="269" priority="231">
      <formula>AND(I139&gt;=1,K139="")</formula>
    </cfRule>
  </conditionalFormatting>
  <conditionalFormatting sqref="K141:K142">
    <cfRule type="expression" dxfId="268" priority="226">
      <formula>AND(I141&gt;=1,K141="")</formula>
    </cfRule>
  </conditionalFormatting>
  <conditionalFormatting sqref="K143:K144">
    <cfRule type="expression" dxfId="267" priority="221">
      <formula>AND(I143&gt;=1,K143="")</formula>
    </cfRule>
  </conditionalFormatting>
  <conditionalFormatting sqref="K145:K146">
    <cfRule type="expression" dxfId="266" priority="216">
      <formula>AND(I145&gt;=1,K145="")</formula>
    </cfRule>
  </conditionalFormatting>
  <conditionalFormatting sqref="K147:K148">
    <cfRule type="expression" dxfId="265" priority="211">
      <formula>AND(I147&gt;=1,K147="")</formula>
    </cfRule>
  </conditionalFormatting>
  <conditionalFormatting sqref="K149:K150">
    <cfRule type="expression" dxfId="264" priority="206">
      <formula>AND(I149&gt;=1,K149="")</formula>
    </cfRule>
  </conditionalFormatting>
  <conditionalFormatting sqref="K151:K152">
    <cfRule type="expression" dxfId="263" priority="201">
      <formula>AND(I151&gt;=1,K151="")</formula>
    </cfRule>
  </conditionalFormatting>
  <conditionalFormatting sqref="K153:K154">
    <cfRule type="expression" dxfId="262" priority="196">
      <formula>AND(I153&gt;=1,K153="")</formula>
    </cfRule>
  </conditionalFormatting>
  <conditionalFormatting sqref="K155:K156">
    <cfRule type="expression" dxfId="261" priority="191">
      <formula>AND(I155&gt;=1,K155="")</formula>
    </cfRule>
  </conditionalFormatting>
  <conditionalFormatting sqref="K157:K158">
    <cfRule type="expression" dxfId="260" priority="186">
      <formula>AND(I157&gt;=1,K157="")</formula>
    </cfRule>
  </conditionalFormatting>
  <conditionalFormatting sqref="K159:K160">
    <cfRule type="expression" dxfId="259" priority="181">
      <formula>AND(I159&gt;=1,K159="")</formula>
    </cfRule>
  </conditionalFormatting>
  <conditionalFormatting sqref="K161:K162">
    <cfRule type="expression" dxfId="258" priority="176">
      <formula>AND(I161&gt;=1,K161="")</formula>
    </cfRule>
  </conditionalFormatting>
  <conditionalFormatting sqref="K163:K164">
    <cfRule type="expression" dxfId="257" priority="171">
      <formula>AND(I163&gt;=1,K163="")</formula>
    </cfRule>
  </conditionalFormatting>
  <conditionalFormatting sqref="K165:K166">
    <cfRule type="expression" dxfId="256" priority="166">
      <formula>AND(I165&gt;=1,K165="")</formula>
    </cfRule>
  </conditionalFormatting>
  <conditionalFormatting sqref="K167:K168">
    <cfRule type="expression" dxfId="255" priority="161">
      <formula>AND(I167&gt;=1,K167="")</formula>
    </cfRule>
  </conditionalFormatting>
  <conditionalFormatting sqref="K169:K170">
    <cfRule type="expression" dxfId="254" priority="156">
      <formula>AND(I169&gt;=1,K169="")</formula>
    </cfRule>
  </conditionalFormatting>
  <conditionalFormatting sqref="K171:K172">
    <cfRule type="expression" dxfId="253" priority="151">
      <formula>AND(I171&gt;=1,K171="")</formula>
    </cfRule>
  </conditionalFormatting>
  <conditionalFormatting sqref="K173:K174">
    <cfRule type="expression" dxfId="252" priority="146">
      <formula>AND(I173&gt;=1,K173="")</formula>
    </cfRule>
  </conditionalFormatting>
  <conditionalFormatting sqref="K175:K176">
    <cfRule type="expression" dxfId="251" priority="141">
      <formula>AND(I175&gt;=1,K175="")</formula>
    </cfRule>
  </conditionalFormatting>
  <conditionalFormatting sqref="K177:K178">
    <cfRule type="expression" dxfId="250" priority="136">
      <formula>AND(I177&gt;=1,K177="")</formula>
    </cfRule>
  </conditionalFormatting>
  <conditionalFormatting sqref="K179:K180">
    <cfRule type="expression" dxfId="249" priority="131">
      <formula>AND(I179&gt;=1,K179="")</formula>
    </cfRule>
  </conditionalFormatting>
  <conditionalFormatting sqref="K181:K182">
    <cfRule type="expression" dxfId="248" priority="126">
      <formula>AND(I181&gt;=1,K181="")</formula>
    </cfRule>
  </conditionalFormatting>
  <conditionalFormatting sqref="K183:K184">
    <cfRule type="expression" dxfId="247" priority="121">
      <formula>AND(I183&gt;=1,K183="")</formula>
    </cfRule>
  </conditionalFormatting>
  <conditionalFormatting sqref="K185:K186">
    <cfRule type="expression" dxfId="246" priority="116">
      <formula>AND(I185&gt;=1,K185="")</formula>
    </cfRule>
  </conditionalFormatting>
  <conditionalFormatting sqref="K187:K188">
    <cfRule type="expression" dxfId="245" priority="111">
      <formula>AND(I187&gt;=1,K187="")</formula>
    </cfRule>
  </conditionalFormatting>
  <conditionalFormatting sqref="K189:K190">
    <cfRule type="expression" dxfId="244" priority="106">
      <formula>AND(I189&gt;=1,K189="")</formula>
    </cfRule>
  </conditionalFormatting>
  <conditionalFormatting sqref="K191:K192">
    <cfRule type="expression" dxfId="243" priority="101">
      <formula>AND(I191&gt;=1,K191="")</formula>
    </cfRule>
  </conditionalFormatting>
  <conditionalFormatting sqref="K193:K194">
    <cfRule type="expression" dxfId="242" priority="96">
      <formula>AND(I193&gt;=1,K193="")</formula>
    </cfRule>
  </conditionalFormatting>
  <conditionalFormatting sqref="K195:K196">
    <cfRule type="expression" dxfId="241" priority="91">
      <formula>AND(I195&gt;=1,K195="")</formula>
    </cfRule>
  </conditionalFormatting>
  <conditionalFormatting sqref="K197:K198">
    <cfRule type="expression" dxfId="240" priority="86">
      <formula>AND(I197&gt;=1,K197="")</formula>
    </cfRule>
  </conditionalFormatting>
  <conditionalFormatting sqref="K199:K200">
    <cfRule type="expression" dxfId="239" priority="81">
      <formula>AND(I199&gt;=1,K199="")</formula>
    </cfRule>
  </conditionalFormatting>
  <conditionalFormatting sqref="K201:K202">
    <cfRule type="expression" dxfId="238" priority="76">
      <formula>AND(I201&gt;=1,K201="")</formula>
    </cfRule>
  </conditionalFormatting>
  <conditionalFormatting sqref="K203:K204">
    <cfRule type="expression" dxfId="237" priority="71">
      <formula>AND(I203&gt;=1,K203="")</formula>
    </cfRule>
  </conditionalFormatting>
  <conditionalFormatting sqref="K4:L4">
    <cfRule type="expression" dxfId="236" priority="8">
      <formula>$K3="1組あたり"</formula>
    </cfRule>
  </conditionalFormatting>
  <conditionalFormatting sqref="K6:L6">
    <cfRule type="expression" dxfId="235" priority="563">
      <formula>$K5="1組あたり"</formula>
    </cfRule>
  </conditionalFormatting>
  <conditionalFormatting sqref="K8:L8">
    <cfRule type="expression" dxfId="234" priority="558">
      <formula>$K7="1組あたり"</formula>
    </cfRule>
  </conditionalFormatting>
  <conditionalFormatting sqref="K10:L10">
    <cfRule type="expression" dxfId="233" priority="553">
      <formula>$K9="1組あたり"</formula>
    </cfRule>
  </conditionalFormatting>
  <conditionalFormatting sqref="K12:L12">
    <cfRule type="expression" dxfId="232" priority="548">
      <formula>$K11="1組あたり"</formula>
    </cfRule>
  </conditionalFormatting>
  <conditionalFormatting sqref="K14:L14">
    <cfRule type="expression" dxfId="231" priority="543">
      <formula>$K13="1組あたり"</formula>
    </cfRule>
  </conditionalFormatting>
  <conditionalFormatting sqref="K16:L16">
    <cfRule type="expression" dxfId="230" priority="538">
      <formula>$K15="1組あたり"</formula>
    </cfRule>
  </conditionalFormatting>
  <conditionalFormatting sqref="K18:L18">
    <cfRule type="expression" dxfId="229" priority="533">
      <formula>$K17="1組あたり"</formula>
    </cfRule>
  </conditionalFormatting>
  <conditionalFormatting sqref="K20:L20">
    <cfRule type="expression" dxfId="228" priority="528">
      <formula>$K19="1組あたり"</formula>
    </cfRule>
  </conditionalFormatting>
  <conditionalFormatting sqref="K22:L22">
    <cfRule type="expression" dxfId="227" priority="523">
      <formula>$K21="1組あたり"</formula>
    </cfRule>
  </conditionalFormatting>
  <conditionalFormatting sqref="K24:L24">
    <cfRule type="expression" dxfId="226" priority="518">
      <formula>$K23="1組あたり"</formula>
    </cfRule>
  </conditionalFormatting>
  <conditionalFormatting sqref="K26:L26">
    <cfRule type="expression" dxfId="225" priority="513">
      <formula>$K25="1組あたり"</formula>
    </cfRule>
  </conditionalFormatting>
  <conditionalFormatting sqref="K28:L28">
    <cfRule type="expression" dxfId="224" priority="508">
      <formula>$K27="1組あたり"</formula>
    </cfRule>
  </conditionalFormatting>
  <conditionalFormatting sqref="K30:L30">
    <cfRule type="expression" dxfId="223" priority="503">
      <formula>$K29="1組あたり"</formula>
    </cfRule>
  </conditionalFormatting>
  <conditionalFormatting sqref="K32:L32">
    <cfRule type="expression" dxfId="222" priority="498">
      <formula>$K31="1組あたり"</formula>
    </cfRule>
  </conditionalFormatting>
  <conditionalFormatting sqref="K34:L34">
    <cfRule type="expression" dxfId="221" priority="493">
      <formula>$K33="1組あたり"</formula>
    </cfRule>
  </conditionalFormatting>
  <conditionalFormatting sqref="K36:L36">
    <cfRule type="expression" dxfId="220" priority="488">
      <formula>$K35="1組あたり"</formula>
    </cfRule>
  </conditionalFormatting>
  <conditionalFormatting sqref="K38:L38">
    <cfRule type="expression" dxfId="219" priority="483">
      <formula>$K37="1組あたり"</formula>
    </cfRule>
  </conditionalFormatting>
  <conditionalFormatting sqref="K40:L40">
    <cfRule type="expression" dxfId="218" priority="478">
      <formula>$K39="1組あたり"</formula>
    </cfRule>
  </conditionalFormatting>
  <conditionalFormatting sqref="K42:L42">
    <cfRule type="expression" dxfId="217" priority="473">
      <formula>$K41="1組あたり"</formula>
    </cfRule>
  </conditionalFormatting>
  <conditionalFormatting sqref="K44:L44">
    <cfRule type="expression" dxfId="216" priority="468">
      <formula>$K43="1組あたり"</formula>
    </cfRule>
  </conditionalFormatting>
  <conditionalFormatting sqref="K46:L46">
    <cfRule type="expression" dxfId="215" priority="463">
      <formula>$K45="1組あたり"</formula>
    </cfRule>
  </conditionalFormatting>
  <conditionalFormatting sqref="K48:L48">
    <cfRule type="expression" dxfId="214" priority="458">
      <formula>$K47="1組あたり"</formula>
    </cfRule>
  </conditionalFormatting>
  <conditionalFormatting sqref="K50:L50">
    <cfRule type="expression" dxfId="213" priority="453">
      <formula>$K49="1組あたり"</formula>
    </cfRule>
  </conditionalFormatting>
  <conditionalFormatting sqref="K52:L52">
    <cfRule type="expression" dxfId="212" priority="448">
      <formula>$K51="1組あたり"</formula>
    </cfRule>
  </conditionalFormatting>
  <conditionalFormatting sqref="K54:L54">
    <cfRule type="expression" dxfId="211" priority="443">
      <formula>$K53="1組あたり"</formula>
    </cfRule>
  </conditionalFormatting>
  <conditionalFormatting sqref="K56:L56">
    <cfRule type="expression" dxfId="210" priority="438">
      <formula>$K55="1組あたり"</formula>
    </cfRule>
  </conditionalFormatting>
  <conditionalFormatting sqref="K58:L58">
    <cfRule type="expression" dxfId="209" priority="433">
      <formula>$K57="1組あたり"</formula>
    </cfRule>
  </conditionalFormatting>
  <conditionalFormatting sqref="K60:L60">
    <cfRule type="expression" dxfId="208" priority="428">
      <formula>$K59="1組あたり"</formula>
    </cfRule>
  </conditionalFormatting>
  <conditionalFormatting sqref="K62:L62">
    <cfRule type="expression" dxfId="207" priority="423">
      <formula>$K61="1組あたり"</formula>
    </cfRule>
  </conditionalFormatting>
  <conditionalFormatting sqref="K64:L64">
    <cfRule type="expression" dxfId="206" priority="418">
      <formula>$K63="1組あたり"</formula>
    </cfRule>
  </conditionalFormatting>
  <conditionalFormatting sqref="K66:L66">
    <cfRule type="expression" dxfId="205" priority="413">
      <formula>$K65="1組あたり"</formula>
    </cfRule>
  </conditionalFormatting>
  <conditionalFormatting sqref="K68:L68">
    <cfRule type="expression" dxfId="204" priority="408">
      <formula>$K67="1組あたり"</formula>
    </cfRule>
  </conditionalFormatting>
  <conditionalFormatting sqref="K70:L70">
    <cfRule type="expression" dxfId="203" priority="403">
      <formula>$K69="1組あたり"</formula>
    </cfRule>
  </conditionalFormatting>
  <conditionalFormatting sqref="K72:L72">
    <cfRule type="expression" dxfId="202" priority="398">
      <formula>$K71="1組あたり"</formula>
    </cfRule>
  </conditionalFormatting>
  <conditionalFormatting sqref="K74:L74">
    <cfRule type="expression" dxfId="201" priority="393">
      <formula>$K73="1組あたり"</formula>
    </cfRule>
  </conditionalFormatting>
  <conditionalFormatting sqref="K76:L76">
    <cfRule type="expression" dxfId="200" priority="388">
      <formula>$K75="1組あたり"</formula>
    </cfRule>
  </conditionalFormatting>
  <conditionalFormatting sqref="K78:L78">
    <cfRule type="expression" dxfId="199" priority="383">
      <formula>$K77="1組あたり"</formula>
    </cfRule>
  </conditionalFormatting>
  <conditionalFormatting sqref="K80:L80">
    <cfRule type="expression" dxfId="198" priority="378">
      <formula>$K79="1組あたり"</formula>
    </cfRule>
  </conditionalFormatting>
  <conditionalFormatting sqref="K82:L82">
    <cfRule type="expression" dxfId="197" priority="373">
      <formula>$K81="1組あたり"</formula>
    </cfRule>
  </conditionalFormatting>
  <conditionalFormatting sqref="K84:L84">
    <cfRule type="expression" dxfId="196" priority="368">
      <formula>$K83="1組あたり"</formula>
    </cfRule>
  </conditionalFormatting>
  <conditionalFormatting sqref="K86:L86">
    <cfRule type="expression" dxfId="195" priority="363">
      <formula>$K85="1組あたり"</formula>
    </cfRule>
  </conditionalFormatting>
  <conditionalFormatting sqref="K88:L88">
    <cfRule type="expression" dxfId="194" priority="358">
      <formula>$K87="1組あたり"</formula>
    </cfRule>
  </conditionalFormatting>
  <conditionalFormatting sqref="K90:L90">
    <cfRule type="expression" dxfId="193" priority="353">
      <formula>$K89="1組あたり"</formula>
    </cfRule>
  </conditionalFormatting>
  <conditionalFormatting sqref="K92:L92">
    <cfRule type="expression" dxfId="192" priority="348">
      <formula>$K91="1組あたり"</formula>
    </cfRule>
  </conditionalFormatting>
  <conditionalFormatting sqref="K94:L94">
    <cfRule type="expression" dxfId="191" priority="343">
      <formula>$K93="1組あたり"</formula>
    </cfRule>
  </conditionalFormatting>
  <conditionalFormatting sqref="K96:L96">
    <cfRule type="expression" dxfId="190" priority="338">
      <formula>$K95="1組あたり"</formula>
    </cfRule>
  </conditionalFormatting>
  <conditionalFormatting sqref="K98:L98">
    <cfRule type="expression" dxfId="189" priority="333">
      <formula>$K97="1組あたり"</formula>
    </cfRule>
  </conditionalFormatting>
  <conditionalFormatting sqref="K100:L100">
    <cfRule type="expression" dxfId="188" priority="328">
      <formula>$K99="1組あたり"</formula>
    </cfRule>
  </conditionalFormatting>
  <conditionalFormatting sqref="K102:L102">
    <cfRule type="expression" dxfId="187" priority="323">
      <formula>$K101="1組あたり"</formula>
    </cfRule>
  </conditionalFormatting>
  <conditionalFormatting sqref="K104:L104">
    <cfRule type="expression" dxfId="186" priority="318">
      <formula>$K103="1組あたり"</formula>
    </cfRule>
  </conditionalFormatting>
  <conditionalFormatting sqref="K106:L106">
    <cfRule type="expression" dxfId="185" priority="313">
      <formula>$K105="1組あたり"</formula>
    </cfRule>
  </conditionalFormatting>
  <conditionalFormatting sqref="K108:L108">
    <cfRule type="expression" dxfId="184" priority="308">
      <formula>$K107="1組あたり"</formula>
    </cfRule>
  </conditionalFormatting>
  <conditionalFormatting sqref="K110:L110">
    <cfRule type="expression" dxfId="183" priority="303">
      <formula>$K109="1組あたり"</formula>
    </cfRule>
  </conditionalFormatting>
  <conditionalFormatting sqref="K112:L112">
    <cfRule type="expression" dxfId="182" priority="298">
      <formula>$K111="1組あたり"</formula>
    </cfRule>
  </conditionalFormatting>
  <conditionalFormatting sqref="K114:L114">
    <cfRule type="expression" dxfId="181" priority="293">
      <formula>$K113="1組あたり"</formula>
    </cfRule>
  </conditionalFormatting>
  <conditionalFormatting sqref="K116:L116">
    <cfRule type="expression" dxfId="180" priority="288">
      <formula>$K115="1組あたり"</formula>
    </cfRule>
  </conditionalFormatting>
  <conditionalFormatting sqref="K118:L118">
    <cfRule type="expression" dxfId="179" priority="283">
      <formula>$K117="1組あたり"</formula>
    </cfRule>
  </conditionalFormatting>
  <conditionalFormatting sqref="K120:L120">
    <cfRule type="expression" dxfId="178" priority="278">
      <formula>$K119="1組あたり"</formula>
    </cfRule>
  </conditionalFormatting>
  <conditionalFormatting sqref="K122:L122">
    <cfRule type="expression" dxfId="177" priority="273">
      <formula>$K121="1組あたり"</formula>
    </cfRule>
  </conditionalFormatting>
  <conditionalFormatting sqref="K124:L124">
    <cfRule type="expression" dxfId="176" priority="268">
      <formula>$K123="1組あたり"</formula>
    </cfRule>
  </conditionalFormatting>
  <conditionalFormatting sqref="K126:L126">
    <cfRule type="expression" dxfId="175" priority="263">
      <formula>$K125="1組あたり"</formula>
    </cfRule>
  </conditionalFormatting>
  <conditionalFormatting sqref="K128:L128">
    <cfRule type="expression" dxfId="174" priority="258">
      <formula>$K127="1組あたり"</formula>
    </cfRule>
  </conditionalFormatting>
  <conditionalFormatting sqref="K130:L130">
    <cfRule type="expression" dxfId="173" priority="253">
      <formula>$K129="1組あたり"</formula>
    </cfRule>
  </conditionalFormatting>
  <conditionalFormatting sqref="K132:L132">
    <cfRule type="expression" dxfId="172" priority="248">
      <formula>$K131="1組あたり"</formula>
    </cfRule>
  </conditionalFormatting>
  <conditionalFormatting sqref="K134:L134">
    <cfRule type="expression" dxfId="171" priority="243">
      <formula>$K133="1組あたり"</formula>
    </cfRule>
  </conditionalFormatting>
  <conditionalFormatting sqref="K136:L136">
    <cfRule type="expression" dxfId="170" priority="238">
      <formula>$K135="1組あたり"</formula>
    </cfRule>
  </conditionalFormatting>
  <conditionalFormatting sqref="K138:L138">
    <cfRule type="expression" dxfId="169" priority="233">
      <formula>$K137="1組あたり"</formula>
    </cfRule>
  </conditionalFormatting>
  <conditionalFormatting sqref="K140:L140">
    <cfRule type="expression" dxfId="168" priority="228">
      <formula>$K139="1組あたり"</formula>
    </cfRule>
  </conditionalFormatting>
  <conditionalFormatting sqref="K142:L142">
    <cfRule type="expression" dxfId="167" priority="223">
      <formula>$K141="1組あたり"</formula>
    </cfRule>
  </conditionalFormatting>
  <conditionalFormatting sqref="K144:L144">
    <cfRule type="expression" dxfId="166" priority="218">
      <formula>$K143="1組あたり"</formula>
    </cfRule>
  </conditionalFormatting>
  <conditionalFormatting sqref="K146:L146">
    <cfRule type="expression" dxfId="165" priority="213">
      <formula>$K145="1組あたり"</formula>
    </cfRule>
  </conditionalFormatting>
  <conditionalFormatting sqref="K148:L148">
    <cfRule type="expression" dxfId="164" priority="208">
      <formula>$K147="1組あたり"</formula>
    </cfRule>
  </conditionalFormatting>
  <conditionalFormatting sqref="K150:L150">
    <cfRule type="expression" dxfId="163" priority="203">
      <formula>$K149="1組あたり"</formula>
    </cfRule>
  </conditionalFormatting>
  <conditionalFormatting sqref="K152:L152">
    <cfRule type="expression" dxfId="162" priority="198">
      <formula>$K151="1組あたり"</formula>
    </cfRule>
  </conditionalFormatting>
  <conditionalFormatting sqref="K154:L154">
    <cfRule type="expression" dxfId="161" priority="193">
      <formula>$K153="1組あたり"</formula>
    </cfRule>
  </conditionalFormatting>
  <conditionalFormatting sqref="K156:L156">
    <cfRule type="expression" dxfId="160" priority="188">
      <formula>$K155="1組あたり"</formula>
    </cfRule>
  </conditionalFormatting>
  <conditionalFormatting sqref="K158:L158">
    <cfRule type="expression" dxfId="159" priority="183">
      <formula>$K157="1組あたり"</formula>
    </cfRule>
  </conditionalFormatting>
  <conditionalFormatting sqref="K160:L160">
    <cfRule type="expression" dxfId="158" priority="178">
      <formula>$K159="1組あたり"</formula>
    </cfRule>
  </conditionalFormatting>
  <conditionalFormatting sqref="K162:L162">
    <cfRule type="expression" dxfId="157" priority="173">
      <formula>$K161="1組あたり"</formula>
    </cfRule>
  </conditionalFormatting>
  <conditionalFormatting sqref="K164:L164">
    <cfRule type="expression" dxfId="156" priority="168">
      <formula>$K163="1組あたり"</formula>
    </cfRule>
  </conditionalFormatting>
  <conditionalFormatting sqref="K166:L166">
    <cfRule type="expression" dxfId="155" priority="163">
      <formula>$K165="1組あたり"</formula>
    </cfRule>
  </conditionalFormatting>
  <conditionalFormatting sqref="K168:L168">
    <cfRule type="expression" dxfId="154" priority="158">
      <formula>$K167="1組あたり"</formula>
    </cfRule>
  </conditionalFormatting>
  <conditionalFormatting sqref="K170:L170">
    <cfRule type="expression" dxfId="153" priority="153">
      <formula>$K169="1組あたり"</formula>
    </cfRule>
  </conditionalFormatting>
  <conditionalFormatting sqref="K172:L172">
    <cfRule type="expression" dxfId="152" priority="148">
      <formula>$K171="1組あたり"</formula>
    </cfRule>
  </conditionalFormatting>
  <conditionalFormatting sqref="K174:L174">
    <cfRule type="expression" dxfId="151" priority="143">
      <formula>$K173="1組あたり"</formula>
    </cfRule>
  </conditionalFormatting>
  <conditionalFormatting sqref="K176:L176">
    <cfRule type="expression" dxfId="150" priority="138">
      <formula>$K175="1組あたり"</formula>
    </cfRule>
  </conditionalFormatting>
  <conditionalFormatting sqref="K178:L178">
    <cfRule type="expression" dxfId="149" priority="133">
      <formula>$K177="1組あたり"</formula>
    </cfRule>
  </conditionalFormatting>
  <conditionalFormatting sqref="K180:L180">
    <cfRule type="expression" dxfId="148" priority="128">
      <formula>$K179="1組あたり"</formula>
    </cfRule>
  </conditionalFormatting>
  <conditionalFormatting sqref="K182:L182">
    <cfRule type="expression" dxfId="147" priority="123">
      <formula>$K181="1組あたり"</formula>
    </cfRule>
  </conditionalFormatting>
  <conditionalFormatting sqref="K184:L184">
    <cfRule type="expression" dxfId="146" priority="118">
      <formula>$K183="1組あたり"</formula>
    </cfRule>
  </conditionalFormatting>
  <conditionalFormatting sqref="K186:L186">
    <cfRule type="expression" dxfId="145" priority="113">
      <formula>$K185="1組あたり"</formula>
    </cfRule>
  </conditionalFormatting>
  <conditionalFormatting sqref="K188:L188">
    <cfRule type="expression" dxfId="144" priority="108">
      <formula>$K187="1組あたり"</formula>
    </cfRule>
  </conditionalFormatting>
  <conditionalFormatting sqref="K190:L190">
    <cfRule type="expression" dxfId="143" priority="103">
      <formula>$K189="1組あたり"</formula>
    </cfRule>
  </conditionalFormatting>
  <conditionalFormatting sqref="K192:L192">
    <cfRule type="expression" dxfId="142" priority="98">
      <formula>$K191="1組あたり"</formula>
    </cfRule>
  </conditionalFormatting>
  <conditionalFormatting sqref="K194:L194">
    <cfRule type="expression" dxfId="141" priority="93">
      <formula>$K193="1組あたり"</formula>
    </cfRule>
  </conditionalFormatting>
  <conditionalFormatting sqref="K196:L196">
    <cfRule type="expression" dxfId="140" priority="88">
      <formula>$K195="1組あたり"</formula>
    </cfRule>
  </conditionalFormatting>
  <conditionalFormatting sqref="K198:L198">
    <cfRule type="expression" dxfId="139" priority="83">
      <formula>$K197="1組あたり"</formula>
    </cfRule>
  </conditionalFormatting>
  <conditionalFormatting sqref="K200:L200">
    <cfRule type="expression" dxfId="138" priority="78">
      <formula>$K199="1組あたり"</formula>
    </cfRule>
  </conditionalFormatting>
  <conditionalFormatting sqref="K202:L202">
    <cfRule type="expression" dxfId="137" priority="73">
      <formula>$K201="1組あたり"</formula>
    </cfRule>
  </conditionalFormatting>
  <conditionalFormatting sqref="K204:L204">
    <cfRule type="expression" dxfId="136" priority="68">
      <formula>$K203="1組あたり"</formula>
    </cfRule>
  </conditionalFormatting>
  <conditionalFormatting sqref="L3:L4">
    <cfRule type="expression" dxfId="135" priority="6">
      <formula>AND(K3&lt;&gt;"",L3="")</formula>
    </cfRule>
  </conditionalFormatting>
  <conditionalFormatting sqref="L5:L6">
    <cfRule type="expression" dxfId="134" priority="564">
      <formula>AND(K5&lt;&gt;"",L5="")</formula>
    </cfRule>
  </conditionalFormatting>
  <conditionalFormatting sqref="L7:L8">
    <cfRule type="expression" dxfId="133" priority="559">
      <formula>AND(K7&lt;&gt;"",L7="")</formula>
    </cfRule>
  </conditionalFormatting>
  <conditionalFormatting sqref="L9:L10">
    <cfRule type="expression" dxfId="132" priority="554">
      <formula>AND(K9&lt;&gt;"",L9="")</formula>
    </cfRule>
  </conditionalFormatting>
  <conditionalFormatting sqref="L11:L12">
    <cfRule type="expression" dxfId="131" priority="549">
      <formula>AND(K11&lt;&gt;"",L11="")</formula>
    </cfRule>
  </conditionalFormatting>
  <conditionalFormatting sqref="L13:L14">
    <cfRule type="expression" dxfId="130" priority="544">
      <formula>AND(K13&lt;&gt;"",L13="")</formula>
    </cfRule>
  </conditionalFormatting>
  <conditionalFormatting sqref="L15:L16">
    <cfRule type="expression" dxfId="129" priority="539">
      <formula>AND(K15&lt;&gt;"",L15="")</formula>
    </cfRule>
  </conditionalFormatting>
  <conditionalFormatting sqref="L17:L18">
    <cfRule type="expression" dxfId="128" priority="534">
      <formula>AND(K17&lt;&gt;"",L17="")</formula>
    </cfRule>
  </conditionalFormatting>
  <conditionalFormatting sqref="L19:L20">
    <cfRule type="expression" dxfId="127" priority="529">
      <formula>AND(K19&lt;&gt;"",L19="")</formula>
    </cfRule>
  </conditionalFormatting>
  <conditionalFormatting sqref="L21:L22">
    <cfRule type="expression" dxfId="126" priority="524">
      <formula>AND(K21&lt;&gt;"",L21="")</formula>
    </cfRule>
  </conditionalFormatting>
  <conditionalFormatting sqref="L23:L24">
    <cfRule type="expression" dxfId="125" priority="519">
      <formula>AND(K23&lt;&gt;"",L23="")</formula>
    </cfRule>
  </conditionalFormatting>
  <conditionalFormatting sqref="L25:L26">
    <cfRule type="expression" dxfId="124" priority="514">
      <formula>AND(K25&lt;&gt;"",L25="")</formula>
    </cfRule>
  </conditionalFormatting>
  <conditionalFormatting sqref="L27:L28">
    <cfRule type="expression" dxfId="123" priority="509">
      <formula>AND(K27&lt;&gt;"",L27="")</formula>
    </cfRule>
  </conditionalFormatting>
  <conditionalFormatting sqref="L29:L30">
    <cfRule type="expression" dxfId="122" priority="504">
      <formula>AND(K29&lt;&gt;"",L29="")</formula>
    </cfRule>
  </conditionalFormatting>
  <conditionalFormatting sqref="L31:L32">
    <cfRule type="expression" dxfId="121" priority="499">
      <formula>AND(K31&lt;&gt;"",L31="")</formula>
    </cfRule>
  </conditionalFormatting>
  <conditionalFormatting sqref="L33:L34">
    <cfRule type="expression" dxfId="120" priority="494">
      <formula>AND(K33&lt;&gt;"",L33="")</formula>
    </cfRule>
  </conditionalFormatting>
  <conditionalFormatting sqref="L35:L36">
    <cfRule type="expression" dxfId="119" priority="489">
      <formula>AND(K35&lt;&gt;"",L35="")</formula>
    </cfRule>
  </conditionalFormatting>
  <conditionalFormatting sqref="L37:L38">
    <cfRule type="expression" dxfId="118" priority="484">
      <formula>AND(K37&lt;&gt;"",L37="")</formula>
    </cfRule>
  </conditionalFormatting>
  <conditionalFormatting sqref="L39:L40">
    <cfRule type="expression" dxfId="117" priority="479">
      <formula>AND(K39&lt;&gt;"",L39="")</formula>
    </cfRule>
  </conditionalFormatting>
  <conditionalFormatting sqref="L41:L42">
    <cfRule type="expression" dxfId="116" priority="474">
      <formula>AND(K41&lt;&gt;"",L41="")</formula>
    </cfRule>
  </conditionalFormatting>
  <conditionalFormatting sqref="L43:L44">
    <cfRule type="expression" dxfId="115" priority="469">
      <formula>AND(K43&lt;&gt;"",L43="")</formula>
    </cfRule>
  </conditionalFormatting>
  <conditionalFormatting sqref="L45:L46">
    <cfRule type="expression" dxfId="114" priority="464">
      <formula>AND(K45&lt;&gt;"",L45="")</formula>
    </cfRule>
  </conditionalFormatting>
  <conditionalFormatting sqref="L47:L48">
    <cfRule type="expression" dxfId="113" priority="459">
      <formula>AND(K47&lt;&gt;"",L47="")</formula>
    </cfRule>
  </conditionalFormatting>
  <conditionalFormatting sqref="L49:L50">
    <cfRule type="expression" dxfId="112" priority="454">
      <formula>AND(K49&lt;&gt;"",L49="")</formula>
    </cfRule>
  </conditionalFormatting>
  <conditionalFormatting sqref="L51:L52">
    <cfRule type="expression" dxfId="111" priority="449">
      <formula>AND(K51&lt;&gt;"",L51="")</formula>
    </cfRule>
  </conditionalFormatting>
  <conditionalFormatting sqref="L53:L54">
    <cfRule type="expression" dxfId="110" priority="444">
      <formula>AND(K53&lt;&gt;"",L53="")</formula>
    </cfRule>
  </conditionalFormatting>
  <conditionalFormatting sqref="L55:L56">
    <cfRule type="expression" dxfId="109" priority="439">
      <formula>AND(K55&lt;&gt;"",L55="")</formula>
    </cfRule>
  </conditionalFormatting>
  <conditionalFormatting sqref="L57:L58">
    <cfRule type="expression" dxfId="108" priority="434">
      <formula>AND(K57&lt;&gt;"",L57="")</formula>
    </cfRule>
  </conditionalFormatting>
  <conditionalFormatting sqref="L59:L60">
    <cfRule type="expression" dxfId="107" priority="429">
      <formula>AND(K59&lt;&gt;"",L59="")</formula>
    </cfRule>
  </conditionalFormatting>
  <conditionalFormatting sqref="L61:L62">
    <cfRule type="expression" dxfId="106" priority="424">
      <formula>AND(K61&lt;&gt;"",L61="")</formula>
    </cfRule>
  </conditionalFormatting>
  <conditionalFormatting sqref="L63:L64">
    <cfRule type="expression" dxfId="105" priority="419">
      <formula>AND(K63&lt;&gt;"",L63="")</formula>
    </cfRule>
  </conditionalFormatting>
  <conditionalFormatting sqref="L65:L66">
    <cfRule type="expression" dxfId="104" priority="414">
      <formula>AND(K65&lt;&gt;"",L65="")</formula>
    </cfRule>
  </conditionalFormatting>
  <conditionalFormatting sqref="L67:L68">
    <cfRule type="expression" dxfId="103" priority="409">
      <formula>AND(K67&lt;&gt;"",L67="")</formula>
    </cfRule>
  </conditionalFormatting>
  <conditionalFormatting sqref="L69:L70">
    <cfRule type="expression" dxfId="102" priority="404">
      <formula>AND(K69&lt;&gt;"",L69="")</formula>
    </cfRule>
  </conditionalFormatting>
  <conditionalFormatting sqref="L71:L72">
    <cfRule type="expression" dxfId="101" priority="399">
      <formula>AND(K71&lt;&gt;"",L71="")</formula>
    </cfRule>
  </conditionalFormatting>
  <conditionalFormatting sqref="L73:L74">
    <cfRule type="expression" dxfId="100" priority="394">
      <formula>AND(K73&lt;&gt;"",L73="")</formula>
    </cfRule>
  </conditionalFormatting>
  <conditionalFormatting sqref="L75:L76">
    <cfRule type="expression" dxfId="99" priority="389">
      <formula>AND(K75&lt;&gt;"",L75="")</formula>
    </cfRule>
  </conditionalFormatting>
  <conditionalFormatting sqref="L77:L78">
    <cfRule type="expression" dxfId="98" priority="384">
      <formula>AND(K77&lt;&gt;"",L77="")</formula>
    </cfRule>
  </conditionalFormatting>
  <conditionalFormatting sqref="L79:L80">
    <cfRule type="expression" dxfId="97" priority="379">
      <formula>AND(K79&lt;&gt;"",L79="")</formula>
    </cfRule>
  </conditionalFormatting>
  <conditionalFormatting sqref="L81:L82">
    <cfRule type="expression" dxfId="96" priority="374">
      <formula>AND(K81&lt;&gt;"",L81="")</formula>
    </cfRule>
  </conditionalFormatting>
  <conditionalFormatting sqref="L83:L84">
    <cfRule type="expression" dxfId="95" priority="369">
      <formula>AND(K83&lt;&gt;"",L83="")</formula>
    </cfRule>
  </conditionalFormatting>
  <conditionalFormatting sqref="L85:L86">
    <cfRule type="expression" dxfId="94" priority="364">
      <formula>AND(K85&lt;&gt;"",L85="")</formula>
    </cfRule>
  </conditionalFormatting>
  <conditionalFormatting sqref="L87:L88">
    <cfRule type="expression" dxfId="93" priority="359">
      <formula>AND(K87&lt;&gt;"",L87="")</formula>
    </cfRule>
  </conditionalFormatting>
  <conditionalFormatting sqref="L89:L90">
    <cfRule type="expression" dxfId="92" priority="354">
      <formula>AND(K89&lt;&gt;"",L89="")</formula>
    </cfRule>
  </conditionalFormatting>
  <conditionalFormatting sqref="L91:L92">
    <cfRule type="expression" dxfId="91" priority="349">
      <formula>AND(K91&lt;&gt;"",L91="")</formula>
    </cfRule>
  </conditionalFormatting>
  <conditionalFormatting sqref="L93:L94">
    <cfRule type="expression" dxfId="90" priority="344">
      <formula>AND(K93&lt;&gt;"",L93="")</formula>
    </cfRule>
  </conditionalFormatting>
  <conditionalFormatting sqref="L95:L96">
    <cfRule type="expression" dxfId="89" priority="339">
      <formula>AND(K95&lt;&gt;"",L95="")</formula>
    </cfRule>
  </conditionalFormatting>
  <conditionalFormatting sqref="L97:L98">
    <cfRule type="expression" dxfId="88" priority="334">
      <formula>AND(K97&lt;&gt;"",L97="")</formula>
    </cfRule>
  </conditionalFormatting>
  <conditionalFormatting sqref="L99:L100">
    <cfRule type="expression" dxfId="87" priority="329">
      <formula>AND(K99&lt;&gt;"",L99="")</formula>
    </cfRule>
  </conditionalFormatting>
  <conditionalFormatting sqref="L101:L102">
    <cfRule type="expression" dxfId="86" priority="324">
      <formula>AND(K101&lt;&gt;"",L101="")</formula>
    </cfRule>
  </conditionalFormatting>
  <conditionalFormatting sqref="L103:L104">
    <cfRule type="expression" dxfId="85" priority="319">
      <formula>AND(K103&lt;&gt;"",L103="")</formula>
    </cfRule>
  </conditionalFormatting>
  <conditionalFormatting sqref="L105:L106">
    <cfRule type="expression" dxfId="84" priority="314">
      <formula>AND(K105&lt;&gt;"",L105="")</formula>
    </cfRule>
  </conditionalFormatting>
  <conditionalFormatting sqref="L107:L108">
    <cfRule type="expression" dxfId="83" priority="309">
      <formula>AND(K107&lt;&gt;"",L107="")</formula>
    </cfRule>
  </conditionalFormatting>
  <conditionalFormatting sqref="L109:L110">
    <cfRule type="expression" dxfId="82" priority="304">
      <formula>AND(K109&lt;&gt;"",L109="")</formula>
    </cfRule>
  </conditionalFormatting>
  <conditionalFormatting sqref="L111:L112">
    <cfRule type="expression" dxfId="81" priority="299">
      <formula>AND(K111&lt;&gt;"",L111="")</formula>
    </cfRule>
  </conditionalFormatting>
  <conditionalFormatting sqref="L113:L114">
    <cfRule type="expression" dxfId="80" priority="294">
      <formula>AND(K113&lt;&gt;"",L113="")</formula>
    </cfRule>
  </conditionalFormatting>
  <conditionalFormatting sqref="L115:L116">
    <cfRule type="expression" dxfId="79" priority="289">
      <formula>AND(K115&lt;&gt;"",L115="")</formula>
    </cfRule>
  </conditionalFormatting>
  <conditionalFormatting sqref="L117:L118">
    <cfRule type="expression" dxfId="78" priority="284">
      <formula>AND(K117&lt;&gt;"",L117="")</formula>
    </cfRule>
  </conditionalFormatting>
  <conditionalFormatting sqref="L119:L120">
    <cfRule type="expression" dxfId="77" priority="279">
      <formula>AND(K119&lt;&gt;"",L119="")</formula>
    </cfRule>
  </conditionalFormatting>
  <conditionalFormatting sqref="L121:L122">
    <cfRule type="expression" dxfId="76" priority="274">
      <formula>AND(K121&lt;&gt;"",L121="")</formula>
    </cfRule>
  </conditionalFormatting>
  <conditionalFormatting sqref="L123:L124">
    <cfRule type="expression" dxfId="75" priority="269">
      <formula>AND(K123&lt;&gt;"",L123="")</formula>
    </cfRule>
  </conditionalFormatting>
  <conditionalFormatting sqref="L125:L126">
    <cfRule type="expression" dxfId="74" priority="264">
      <formula>AND(K125&lt;&gt;"",L125="")</formula>
    </cfRule>
  </conditionalFormatting>
  <conditionalFormatting sqref="L127:L128">
    <cfRule type="expression" dxfId="73" priority="259">
      <formula>AND(K127&lt;&gt;"",L127="")</formula>
    </cfRule>
  </conditionalFormatting>
  <conditionalFormatting sqref="L129:L130">
    <cfRule type="expression" dxfId="72" priority="254">
      <formula>AND(K129&lt;&gt;"",L129="")</formula>
    </cfRule>
  </conditionalFormatting>
  <conditionalFormatting sqref="L131:L132">
    <cfRule type="expression" dxfId="71" priority="249">
      <formula>AND(K131&lt;&gt;"",L131="")</formula>
    </cfRule>
  </conditionalFormatting>
  <conditionalFormatting sqref="L133:L134">
    <cfRule type="expression" dxfId="70" priority="244">
      <formula>AND(K133&lt;&gt;"",L133="")</formula>
    </cfRule>
  </conditionalFormatting>
  <conditionalFormatting sqref="L135:L136">
    <cfRule type="expression" dxfId="69" priority="239">
      <formula>AND(K135&lt;&gt;"",L135="")</formula>
    </cfRule>
  </conditionalFormatting>
  <conditionalFormatting sqref="L137:L138">
    <cfRule type="expression" dxfId="68" priority="234">
      <formula>AND(K137&lt;&gt;"",L137="")</formula>
    </cfRule>
  </conditionalFormatting>
  <conditionalFormatting sqref="L139:L140">
    <cfRule type="expression" dxfId="67" priority="229">
      <formula>AND(K139&lt;&gt;"",L139="")</formula>
    </cfRule>
  </conditionalFormatting>
  <conditionalFormatting sqref="L141:L142">
    <cfRule type="expression" dxfId="66" priority="224">
      <formula>AND(K141&lt;&gt;"",L141="")</formula>
    </cfRule>
  </conditionalFormatting>
  <conditionalFormatting sqref="L143:L144">
    <cfRule type="expression" dxfId="65" priority="219">
      <formula>AND(K143&lt;&gt;"",L143="")</formula>
    </cfRule>
  </conditionalFormatting>
  <conditionalFormatting sqref="L145:L146">
    <cfRule type="expression" dxfId="64" priority="214">
      <formula>AND(K145&lt;&gt;"",L145="")</formula>
    </cfRule>
  </conditionalFormatting>
  <conditionalFormatting sqref="L147:L148">
    <cfRule type="expression" dxfId="63" priority="209">
      <formula>AND(K147&lt;&gt;"",L147="")</formula>
    </cfRule>
  </conditionalFormatting>
  <conditionalFormatting sqref="L149:L150">
    <cfRule type="expression" dxfId="62" priority="204">
      <formula>AND(K149&lt;&gt;"",L149="")</formula>
    </cfRule>
  </conditionalFormatting>
  <conditionalFormatting sqref="L151:L152">
    <cfRule type="expression" dxfId="61" priority="199">
      <formula>AND(K151&lt;&gt;"",L151="")</formula>
    </cfRule>
  </conditionalFormatting>
  <conditionalFormatting sqref="L153:L154">
    <cfRule type="expression" dxfId="60" priority="194">
      <formula>AND(K153&lt;&gt;"",L153="")</formula>
    </cfRule>
  </conditionalFormatting>
  <conditionalFormatting sqref="L155:L156">
    <cfRule type="expression" dxfId="59" priority="189">
      <formula>AND(K155&lt;&gt;"",L155="")</formula>
    </cfRule>
  </conditionalFormatting>
  <conditionalFormatting sqref="L157:L158">
    <cfRule type="expression" dxfId="58" priority="184">
      <formula>AND(K157&lt;&gt;"",L157="")</formula>
    </cfRule>
  </conditionalFormatting>
  <conditionalFormatting sqref="L159:L160">
    <cfRule type="expression" dxfId="57" priority="179">
      <formula>AND(K159&lt;&gt;"",L159="")</formula>
    </cfRule>
  </conditionalFormatting>
  <conditionalFormatting sqref="L161:L162">
    <cfRule type="expression" dxfId="56" priority="174">
      <formula>AND(K161&lt;&gt;"",L161="")</formula>
    </cfRule>
  </conditionalFormatting>
  <conditionalFormatting sqref="L163:L164">
    <cfRule type="expression" dxfId="55" priority="169">
      <formula>AND(K163&lt;&gt;"",L163="")</formula>
    </cfRule>
  </conditionalFormatting>
  <conditionalFormatting sqref="L165:L166">
    <cfRule type="expression" dxfId="54" priority="164">
      <formula>AND(K165&lt;&gt;"",L165="")</formula>
    </cfRule>
  </conditionalFormatting>
  <conditionalFormatting sqref="L167:L168">
    <cfRule type="expression" dxfId="53" priority="159">
      <formula>AND(K167&lt;&gt;"",L167="")</formula>
    </cfRule>
  </conditionalFormatting>
  <conditionalFormatting sqref="L169:L170">
    <cfRule type="expression" dxfId="52" priority="154">
      <formula>AND(K169&lt;&gt;"",L169="")</formula>
    </cfRule>
  </conditionalFormatting>
  <conditionalFormatting sqref="L171:L172">
    <cfRule type="expression" dxfId="51" priority="149">
      <formula>AND(K171&lt;&gt;"",L171="")</formula>
    </cfRule>
  </conditionalFormatting>
  <conditionalFormatting sqref="L173:L174">
    <cfRule type="expression" dxfId="50" priority="144">
      <formula>AND(K173&lt;&gt;"",L173="")</formula>
    </cfRule>
  </conditionalFormatting>
  <conditionalFormatting sqref="L175:L176">
    <cfRule type="expression" dxfId="49" priority="139">
      <formula>AND(K175&lt;&gt;"",L175="")</formula>
    </cfRule>
  </conditionalFormatting>
  <conditionalFormatting sqref="L177:L178">
    <cfRule type="expression" dxfId="48" priority="134">
      <formula>AND(K177&lt;&gt;"",L177="")</formula>
    </cfRule>
  </conditionalFormatting>
  <conditionalFormatting sqref="L179:L180">
    <cfRule type="expression" dxfId="47" priority="129">
      <formula>AND(K179&lt;&gt;"",L179="")</formula>
    </cfRule>
  </conditionalFormatting>
  <conditionalFormatting sqref="L181:L182">
    <cfRule type="expression" dxfId="46" priority="124">
      <formula>AND(K181&lt;&gt;"",L181="")</formula>
    </cfRule>
  </conditionalFormatting>
  <conditionalFormatting sqref="L183:L184">
    <cfRule type="expression" dxfId="45" priority="119">
      <formula>AND(K183&lt;&gt;"",L183="")</formula>
    </cfRule>
  </conditionalFormatting>
  <conditionalFormatting sqref="L185:L186">
    <cfRule type="expression" dxfId="44" priority="114">
      <formula>AND(K185&lt;&gt;"",L185="")</formula>
    </cfRule>
  </conditionalFormatting>
  <conditionalFormatting sqref="L187:L188">
    <cfRule type="expression" dxfId="43" priority="109">
      <formula>AND(K187&lt;&gt;"",L187="")</formula>
    </cfRule>
  </conditionalFormatting>
  <conditionalFormatting sqref="L189:L190">
    <cfRule type="expression" dxfId="42" priority="104">
      <formula>AND(K189&lt;&gt;"",L189="")</formula>
    </cfRule>
  </conditionalFormatting>
  <conditionalFormatting sqref="L191:L192">
    <cfRule type="expression" dxfId="41" priority="99">
      <formula>AND(K191&lt;&gt;"",L191="")</formula>
    </cfRule>
  </conditionalFormatting>
  <conditionalFormatting sqref="L193:L194">
    <cfRule type="expression" dxfId="40" priority="94">
      <formula>AND(K193&lt;&gt;"",L193="")</formula>
    </cfRule>
  </conditionalFormatting>
  <conditionalFormatting sqref="L195:L196">
    <cfRule type="expression" dxfId="39" priority="89">
      <formula>AND(K195&lt;&gt;"",L195="")</formula>
    </cfRule>
  </conditionalFormatting>
  <conditionalFormatting sqref="L197:L198">
    <cfRule type="expression" dxfId="38" priority="84">
      <formula>AND(K197&lt;&gt;"",L197="")</formula>
    </cfRule>
  </conditionalFormatting>
  <conditionalFormatting sqref="L199:L200">
    <cfRule type="expression" dxfId="37" priority="79">
      <formula>AND(K199&lt;&gt;"",L199="")</formula>
    </cfRule>
  </conditionalFormatting>
  <conditionalFormatting sqref="L201:L202">
    <cfRule type="expression" dxfId="36" priority="74">
      <formula>AND(K201&lt;&gt;"",L201="")</formula>
    </cfRule>
  </conditionalFormatting>
  <conditionalFormatting sqref="L203:L204">
    <cfRule type="expression" dxfId="35" priority="69">
      <formula>AND(K203&lt;&gt;"",L203="")</formula>
    </cfRule>
  </conditionalFormatting>
  <conditionalFormatting sqref="AB3:AB14">
    <cfRule type="expression" dxfId="34" priority="67">
      <formula>AND(AA3&lt;&gt;"",AB3="")</formula>
    </cfRule>
  </conditionalFormatting>
  <conditionalFormatting sqref="AB17:AB26">
    <cfRule type="expression" dxfId="33" priority="36">
      <formula>AND(AA17&lt;&gt;"",AB17="")</formula>
    </cfRule>
  </conditionalFormatting>
  <conditionalFormatting sqref="AC3:AC4">
    <cfRule type="expression" dxfId="32" priority="4">
      <formula>AND(AA3&lt;&gt;"",AC3="")</formula>
    </cfRule>
  </conditionalFormatting>
  <conditionalFormatting sqref="AC5:AC6">
    <cfRule type="expression" dxfId="31" priority="60">
      <formula>AND(AA5&gt;=1,AC5="")</formula>
    </cfRule>
  </conditionalFormatting>
  <conditionalFormatting sqref="AC7:AC8">
    <cfRule type="expression" dxfId="30" priority="55">
      <formula>AND(AA7&gt;=1,AC7="")</formula>
    </cfRule>
  </conditionalFormatting>
  <conditionalFormatting sqref="AC9:AC10">
    <cfRule type="expression" dxfId="29" priority="50">
      <formula>AND(AA9&gt;=1,AC9="")</formula>
    </cfRule>
  </conditionalFormatting>
  <conditionalFormatting sqref="AC11:AC12">
    <cfRule type="expression" dxfId="28" priority="45">
      <formula>AND(AA11&gt;=1,AC11="")</formula>
    </cfRule>
  </conditionalFormatting>
  <conditionalFormatting sqref="AC13:AC14">
    <cfRule type="expression" dxfId="27" priority="40">
      <formula>AND(AA13&gt;=1,AC13="")</formula>
    </cfRule>
  </conditionalFormatting>
  <conditionalFormatting sqref="AC17:AC18">
    <cfRule type="expression" dxfId="26" priority="33">
      <formula>AND(AA17&lt;&gt;"",AC17="")</formula>
    </cfRule>
  </conditionalFormatting>
  <conditionalFormatting sqref="AC19:AC20">
    <cfRule type="expression" dxfId="25" priority="29">
      <formula>AND(AA19&gt;=1,AC19="")</formula>
    </cfRule>
  </conditionalFormatting>
  <conditionalFormatting sqref="AC21:AC22">
    <cfRule type="expression" dxfId="24" priority="24">
      <formula>AND(AA21&gt;=1,AC21="")</formula>
    </cfRule>
  </conditionalFormatting>
  <conditionalFormatting sqref="AC23:AC24">
    <cfRule type="expression" dxfId="23" priority="19">
      <formula>AND(AA23&gt;=1,AC23="")</formula>
    </cfRule>
  </conditionalFormatting>
  <conditionalFormatting sqref="AC25:AC26">
    <cfRule type="expression" dxfId="22" priority="14">
      <formula>AND(AA25&gt;=1,AC25="")</formula>
    </cfRule>
  </conditionalFormatting>
  <conditionalFormatting sqref="AC4:AD4">
    <cfRule type="expression" dxfId="21" priority="3">
      <formula>$K3="1組あたり"</formula>
    </cfRule>
  </conditionalFormatting>
  <conditionalFormatting sqref="AC6:AD6">
    <cfRule type="expression" dxfId="20" priority="57">
      <formula>$K5="1組あたり"</formula>
    </cfRule>
  </conditionalFormatting>
  <conditionalFormatting sqref="AC8:AD8">
    <cfRule type="expression" dxfId="19" priority="52">
      <formula>$K7="1組あたり"</formula>
    </cfRule>
  </conditionalFormatting>
  <conditionalFormatting sqref="AC10:AD10">
    <cfRule type="expression" dxfId="18" priority="47">
      <formula>$K9="1組あたり"</formula>
    </cfRule>
  </conditionalFormatting>
  <conditionalFormatting sqref="AC12:AD12">
    <cfRule type="expression" dxfId="17" priority="42">
      <formula>$K11="1組あたり"</formula>
    </cfRule>
  </conditionalFormatting>
  <conditionalFormatting sqref="AC14:AD14">
    <cfRule type="expression" dxfId="16" priority="37">
      <formula>$K13="1組あたり"</formula>
    </cfRule>
  </conditionalFormatting>
  <conditionalFormatting sqref="AC18:AD18">
    <cfRule type="expression" dxfId="15" priority="35">
      <formula>$K17="1組あたり"</formula>
    </cfRule>
  </conditionalFormatting>
  <conditionalFormatting sqref="AC20:AD20">
    <cfRule type="expression" dxfId="14" priority="26">
      <formula>$K19="1組あたり"</formula>
    </cfRule>
  </conditionalFormatting>
  <conditionalFormatting sqref="AC22:AD22">
    <cfRule type="expression" dxfId="13" priority="21">
      <formula>$K21="1組あたり"</formula>
    </cfRule>
  </conditionalFormatting>
  <conditionalFormatting sqref="AC24:AD24">
    <cfRule type="expression" dxfId="12" priority="16">
      <formula>$K23="1組あたり"</formula>
    </cfRule>
  </conditionalFormatting>
  <conditionalFormatting sqref="AC26:AD26">
    <cfRule type="expression" dxfId="11" priority="11">
      <formula>$K25="1組あたり"</formula>
    </cfRule>
  </conditionalFormatting>
  <conditionalFormatting sqref="AD3:AD4">
    <cfRule type="expression" dxfId="10" priority="1">
      <formula>AND(AC3&lt;&gt;"",AD3="")</formula>
    </cfRule>
  </conditionalFormatting>
  <conditionalFormatting sqref="AD5:AD6">
    <cfRule type="expression" dxfId="9" priority="58">
      <formula>AND(AC5&lt;&gt;"",AD5="")</formula>
    </cfRule>
  </conditionalFormatting>
  <conditionalFormatting sqref="AD7:AD8">
    <cfRule type="expression" dxfId="8" priority="53">
      <formula>AND(AC7&lt;&gt;"",AD7="")</formula>
    </cfRule>
  </conditionalFormatting>
  <conditionalFormatting sqref="AD9:AD10">
    <cfRule type="expression" dxfId="7" priority="48">
      <formula>AND(AC9&lt;&gt;"",AD9="")</formula>
    </cfRule>
  </conditionalFormatting>
  <conditionalFormatting sqref="AD11:AD12">
    <cfRule type="expression" dxfId="6" priority="43">
      <formula>AND(AC11&lt;&gt;"",AD11="")</formula>
    </cfRule>
  </conditionalFormatting>
  <conditionalFormatting sqref="AD13:AD14">
    <cfRule type="expression" dxfId="5" priority="38">
      <formula>AND(AC13&lt;&gt;"",AD13="")</formula>
    </cfRule>
  </conditionalFormatting>
  <conditionalFormatting sqref="AD17:AD20">
    <cfRule type="expression" dxfId="4" priority="27">
      <formula>AND(AC17&lt;&gt;"",AD17="")</formula>
    </cfRule>
  </conditionalFormatting>
  <conditionalFormatting sqref="AD21:AD22">
    <cfRule type="expression" dxfId="3" priority="22">
      <formula>AND(AC21&lt;&gt;"",AD21="")</formula>
    </cfRule>
  </conditionalFormatting>
  <conditionalFormatting sqref="AD23:AD24">
    <cfRule type="expression" dxfId="2" priority="17">
      <formula>AND(AC23&lt;&gt;"",AD23="")</formula>
    </cfRule>
  </conditionalFormatting>
  <conditionalFormatting sqref="AD25:AD26">
    <cfRule type="expression" dxfId="1" priority="12">
      <formula>AND(AC25&lt;&gt;"",AD25="")</formula>
    </cfRule>
  </conditionalFormatting>
  <dataValidations count="6">
    <dataValidation type="list" allowBlank="1" showInputMessage="1" showErrorMessage="1" sqref="K147 K37 AC25 K15 K169 K9 K5 K7 K11 K13 K17 K19 K21 K125 K119 K141 K137 K103 K81 K97 K75 K31 K27 K59 K53 K49 K51 K55 K57 K71 K73 K77 K79 K83 K85 K87 K61 K29 K201 K93 K95 K99 K101 K105 K107 K109 K111 K139 K143 K145 K113 K163 K149 K151 K153 K155 K157 K159 K115 K161 K165 K33 K167 K171 K173 K175 K177 K23 K35 K39 K41 K43 K45 K47 K63 K65 K67 K179 K25 K69 K89 K117 K121 K91 K123 K127 K129 K131 K133 K135 K191 K185 K181 K183 K187 K189 K193 K195 K197 K199 K203 AC21 AC9 AC5 AC7 AC11 AC13 AC17 AC23 AC19" xr:uid="{54B5554F-AEB1-4C02-95A3-BDFDF7DB1286}">
      <formula1>"1組あたり,大人1人あたり"</formula1>
    </dataValidation>
    <dataValidation type="list" allowBlank="1" showInputMessage="1" showErrorMessage="1" sqref="K202 K148 K170 AC26 K16 K164 K10 K6 K8 K12 K14 K18 K20 K22 K126 K120 K116 K142 K82 K104 K76 K38 K60 K32 K28 K72 K54 K50 K52 K56 K58 K62 K74 K78 K80 K84 K86 K88 K90 K92 K98 K94 K96 K100 K102 K106 K108 K110 K112 K138 K140 K144 K146 K150 K160 K152 K154 K156 K158 K24 K162 K166 K168 K30 K172 K174 K176 K178 K180 K26 K34 K36 K40 K42 K44 K46 K48 K64 K66 K68 K70 K114 K118 K122 K124 K128 K130 K132 K134 K136 K192 K186 K182 K184 K188 K190 K194 K196 K198 K200 K204 AC22 AC10 AC6 AC8 AC12 AC14 AC18 AC24 AC20" xr:uid="{53B5019B-E3F6-4878-A331-A8C4386D92AD}">
      <formula1>"子ども1人あたり"</formula1>
    </dataValidation>
    <dataValidation allowBlank="1" showInputMessage="1" showErrorMessage="1" promptTitle="入力時の注意" prompt="金額の数字のみを入力すること。_x000a_例：300円だった場合は「300」と入力" sqref="AD17:AD26 L5:L204 AD5:AD14" xr:uid="{807519F7-C1A7-4308-8A0F-8D6A323C6B29}"/>
    <dataValidation allowBlank="1" showInputMessage="1" showErrorMessage="1" promptTitle="入力時の注意" prompt="入力方法：時間:分　例：14:00" sqref="D204 B202 B204 D200 D202 B198 B200 D196 D198 B194 B196 D192 D194 B190 B192 D188 D190 B186 B188 D184 D186 B182 B184 D180 D182 B178 B180 D176 D178 B174 B176 D172 D174 B170 B172 D168 D170 B166 B168 D164 D166 B162 B164 D160 D162 B158 B160 D156 D158 B154 B156 D152 D154 B150 B152 D148 D150 B146 B148 D144 D146 B142 B144 D140 D142 B138 B140 D136 D138 B134 B136 D132 D134 B130 B132 D128 D130 B126 B128 D124 D126 B122 B124 D120 D122 B118 B120 D116 D118 B114 B116 D112 D114 B110 B112 D108 D110 B106 B108 D104 D106 B102 B104 D100 D102 B98 B100 D96 D98 B94 B96 D92 D94 B90 B92 D88 D90 B86 B88 D84 D86 B82 B84 D80 D82 B78 B80 D76 D78 B74 B76 D72 D74 B70 B72 D68 D70 B66 B68 D64 D66 B62 B64 D60 D62 B58 B60 D56 D58 B54 B56 D52 D54 B50 B52 D48 D50 B46 B48 D44 D46 B42 B44 D40 D42 B38 B40 D36 D38 B34 B36 D32 D34 B30 B32 D28 D30 B26 B28 D24 D26 B22 B24 D20 D22 B18 B20 D16 D18 B14 B16 D12 D14 B10 B12 D8 D10 B6 B8 D6 T14 V12 V14 T10 T12 V8 V10 T6 T8 V6" xr:uid="{D740A43E-A1CD-4663-B221-7BC8B9AB9E47}"/>
    <dataValidation allowBlank="1" showInputMessage="1" showErrorMessage="1" promptTitle="入力時の注意" prompt="入力方法：西暦/月/日_x000a_例：2024/6/3" sqref="B203:D203 B7:D7 B9:D9 B11:D11 B13:D13 B15:D15 B17:D17 B19:D19 B21:D21 B23:D23 B25:D25 B27:D27 B29:D29 B31:D31 B33:D33 B35:D35 B37:D37 B39:D39 B41:D41 B43:D43 B45:D45 B47:D47 B49:D49 B51:D51 B53:D53 B55:D55 B57:D57 B59:D59 B61:D61 B63:D63 B65:D65 B67:D67 B69:D69 B71:D71 B73:D73 B75:D75 B77:D77 B79:D79 B81:D81 B83:D83 B85:D85 B87:D87 B89:D89 B91:D91 B93:D93 B95:D95 B97:D97 B99:D99 B101:D101 B103:D103 B105:D105 B107:D107 B109:D109 B111:D111 B113:D113 B115:D115 B117:D117 B119:D119 B121:D121 B123:D123 B125:D125 B127:D127 B129:D129 B131:D131 B133:D133 B135:D135 B137:D137 B139:D139 B141:D141 B143:D143 B145:D145 B147:D147 B149:D149 B151:D151 B153:D153 B155:D155 B157:D157 B159:D159 B161:D161 B163:D163 B165:D165 B167:D167 B169:D169 B171:D171 B173:D173 B175:D175 B177:D177 B179:D179 B181:D181 B183:D183 B185:D185 B187:D187 B189:D189 B191:D191 B193:D193 B195:D195 B197:D197 B199:D199 B201:D201 B5:D5 T7:V7 T9:V9 T11:V11 T13:V13 T5:V5" xr:uid="{E4085DBF-894F-404C-929B-5EFA37C39805}"/>
    <dataValidation allowBlank="1" showInputMessage="1" showErrorMessage="1" promptTitle="入力時の注意" prompt="人数の数字のみを入力すること。_x000a_例：３人だった場合は「３」と入力" sqref="I3:I204 N6:P6 N8:P8 N10:P10 N12:P12 N14:P14 N16:P16 N18:P18 N20:P20 N22:P22 N24:P24 N26:P26 N28:P28 N30:P30 N32:P32 N34:P34 N36:P36 N38:P38 N40:P40 N42:P42 N44:P44 N46:P46 N48:P48 N50:P50 N52:P52 N54:P54 N56:P56 N58:P58 N60:P60 N62:P62 N64:P64 N66:P66 N68:P68 N70:P70 N72:P72 N74:P74 N76:P76 N78:P78 N80:P80 N82:P82 N84:P84 N86:P86 N88:P88 N90:P90 N92:P92 N94:P94 N96:P96 N98:P98 N100:P100 N102:P102 N104:P104 N106:P106 N108:P108 N110:P110 N112:P112 N114:P114 N116:P116 N118:P118 N120:P120 N122:P122 N124:P124 N126:P126 N128:P128 N130:P130 N132:P132 N134:P134 N136:P136 N138:P138 N140:P140 N142:P142 N144:P144 N146:P146 N148:P148 N150:P150 N152:P152 N154:P154 N156:P156 N158:P158 N160:P160 N162:P162 N164:P164 N166:P166 N168:P168 N170:P170 N172:P172 N174:P174 N176:P176 N178:P178 N180:P180 N182:P182 N184:P184 N186:P186 N188:P188 N190:P190 N192:P192 N194:P194 N196:P196 N198:P198 N200:P200 N202:P202 N204:P204 AA3:AA14 AF6:AH6 AF8:AH8 AF10:AH10 AF12:AH12 AF14:AH14 AA17:AA26" xr:uid="{0D04DEA6-97E0-493F-8440-9B71C80F77E9}"/>
  </dataValidations>
  <pageMargins left="0.23622047244094491" right="0.23622047244094491" top="0.35433070866141736" bottom="0.35433070866141736" header="0.31496062992125984" footer="0.31496062992125984"/>
  <pageSetup paperSize="9" scale="73" fitToHeight="0" orientation="landscape" horizontalDpi="300" verticalDpi="300" r:id="rId1"/>
  <rowBreaks count="5" manualBreakCount="5">
    <brk id="40" max="16" man="1"/>
    <brk id="80" max="16" man="1"/>
    <brk id="120" max="16" man="1"/>
    <brk id="160" max="16" man="1"/>
    <brk id="200" max="16" man="1"/>
  </rowBreaks>
  <ignoredErrors>
    <ignoredError sqref="M5" formula="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DBA70-646C-4ED3-9FA0-9E977BEADE20}">
  <sheetPr>
    <pageSetUpPr fitToPage="1"/>
  </sheetPr>
  <dimension ref="A1:AC67"/>
  <sheetViews>
    <sheetView view="pageBreakPreview" zoomScaleNormal="100" zoomScaleSheetLayoutView="100" workbookViewId="0">
      <selection activeCell="G17" sqref="G17:H17"/>
    </sheetView>
  </sheetViews>
  <sheetFormatPr defaultColWidth="8.19921875" defaultRowHeight="14.4"/>
  <cols>
    <col min="1" max="1" width="13.8984375" style="4" customWidth="1"/>
    <col min="2" max="2" width="20.19921875" style="4" customWidth="1"/>
    <col min="3" max="3" width="5.59765625" style="4" customWidth="1"/>
    <col min="4" max="4" width="20.19921875" style="4" customWidth="1"/>
    <col min="5" max="5" width="3.3984375" style="4" customWidth="1"/>
    <col min="6" max="6" width="9.69921875" style="4" customWidth="1"/>
    <col min="7" max="7" width="3.3984375" style="4" customWidth="1"/>
    <col min="8" max="8" width="9.69921875" style="4" customWidth="1"/>
    <col min="9" max="10" width="8.19921875" style="4"/>
    <col min="11" max="11" width="11.5" style="4" customWidth="1"/>
    <col min="12" max="12" width="20.19921875" style="4" customWidth="1"/>
    <col min="13" max="13" width="5.59765625" style="4" customWidth="1"/>
    <col min="14" max="14" width="20.19921875" style="4" customWidth="1"/>
    <col min="15" max="15" width="3.19921875" style="4" customWidth="1"/>
    <col min="16" max="16" width="9.8984375" style="4" customWidth="1"/>
    <col min="17" max="17" width="3.19921875" style="4" customWidth="1"/>
    <col min="18" max="18" width="9.8984375" style="4" customWidth="1"/>
    <col min="19" max="20" width="8.19921875" style="4"/>
    <col min="21" max="21" width="11.69921875" style="4" customWidth="1"/>
    <col min="22" max="22" width="20.19921875" style="4" customWidth="1"/>
    <col min="23" max="23" width="5.59765625" style="4" customWidth="1"/>
    <col min="24" max="24" width="20.19921875" style="4" customWidth="1"/>
    <col min="25" max="25" width="3.19921875" style="4" customWidth="1"/>
    <col min="26" max="26" width="9.8984375" style="4" customWidth="1"/>
    <col min="27" max="27" width="3.19921875" style="4" customWidth="1"/>
    <col min="28" max="28" width="9.8984375" style="4" customWidth="1"/>
    <col min="29" max="16384" width="8.19921875" style="4"/>
  </cols>
  <sheetData>
    <row r="1" spans="1:29" ht="24" customHeight="1">
      <c r="A1" s="587" t="s">
        <v>234</v>
      </c>
      <c r="B1" s="587"/>
      <c r="C1" s="587"/>
      <c r="D1" s="587"/>
      <c r="E1" s="587"/>
      <c r="F1" s="587"/>
      <c r="G1" s="587"/>
      <c r="H1" s="587"/>
      <c r="J1" s="218"/>
      <c r="K1" s="540" t="s">
        <v>234</v>
      </c>
      <c r="L1" s="540"/>
      <c r="M1" s="540"/>
      <c r="N1" s="540"/>
      <c r="O1" s="540"/>
      <c r="P1" s="540"/>
      <c r="Q1" s="540"/>
      <c r="R1" s="540"/>
      <c r="S1" s="219"/>
      <c r="T1" s="218"/>
      <c r="U1" s="540" t="s">
        <v>234</v>
      </c>
      <c r="V1" s="540"/>
      <c r="W1" s="540"/>
      <c r="X1" s="540"/>
      <c r="Y1" s="540"/>
      <c r="Z1" s="540"/>
      <c r="AA1" s="540"/>
      <c r="AB1" s="540"/>
      <c r="AC1" s="218"/>
    </row>
    <row r="2" spans="1:29" ht="17.25" customHeight="1">
      <c r="A2" s="5"/>
      <c r="B2" s="6"/>
      <c r="C2" s="6"/>
      <c r="G2" s="6"/>
      <c r="H2" s="7"/>
      <c r="J2" s="218"/>
      <c r="K2" s="220"/>
      <c r="L2" s="221"/>
      <c r="M2" s="221"/>
      <c r="N2" s="219"/>
      <c r="O2" s="219"/>
      <c r="P2" s="219"/>
      <c r="Q2" s="221"/>
      <c r="R2" s="222"/>
      <c r="S2" s="219"/>
      <c r="T2" s="218"/>
      <c r="U2" s="220"/>
      <c r="V2" s="221"/>
      <c r="W2" s="221"/>
      <c r="X2" s="219"/>
      <c r="Y2" s="219"/>
      <c r="Z2" s="219"/>
      <c r="AA2" s="221"/>
      <c r="AB2" s="222"/>
      <c r="AC2" s="218"/>
    </row>
    <row r="3" spans="1:29" ht="20.25" customHeight="1">
      <c r="A3" s="6"/>
      <c r="B3" s="6"/>
      <c r="C3" s="83" t="s">
        <v>16</v>
      </c>
      <c r="D3" s="586" t="str">
        <f>IF(実績報告書兼精算書!G7=0,"入力不要",実績報告書兼精算書!G7)</f>
        <v>入力不要</v>
      </c>
      <c r="E3" s="586"/>
      <c r="F3" s="586"/>
      <c r="G3" s="586"/>
      <c r="J3" s="218"/>
      <c r="K3" s="221"/>
      <c r="L3" s="221"/>
      <c r="M3" s="330" t="s">
        <v>16</v>
      </c>
      <c r="N3" s="329" t="s">
        <v>239</v>
      </c>
      <c r="O3" s="223"/>
      <c r="P3" s="223"/>
      <c r="Q3" s="219"/>
      <c r="R3" s="219"/>
      <c r="S3" s="219"/>
      <c r="T3" s="218"/>
      <c r="U3" s="221"/>
      <c r="V3" s="221"/>
      <c r="W3" s="330" t="s">
        <v>16</v>
      </c>
      <c r="X3" s="329" t="s">
        <v>239</v>
      </c>
      <c r="Y3" s="223"/>
      <c r="Z3" s="223"/>
      <c r="AA3" s="219"/>
      <c r="AB3" s="219"/>
      <c r="AC3" s="218"/>
    </row>
    <row r="4" spans="1:29" ht="20.25" customHeight="1">
      <c r="A4" s="6"/>
      <c r="B4" s="6"/>
      <c r="C4" s="83" t="s">
        <v>95</v>
      </c>
      <c r="D4" s="598" t="str">
        <f>IF(実績報告書兼精算書!G9=0,"入力不要",実績報告書兼精算書!G9)</f>
        <v>入力不要</v>
      </c>
      <c r="E4" s="598"/>
      <c r="F4" s="598"/>
      <c r="G4" s="598"/>
      <c r="J4" s="218"/>
      <c r="K4" s="221"/>
      <c r="L4" s="221"/>
      <c r="M4" s="330" t="s">
        <v>95</v>
      </c>
      <c r="N4" s="329" t="s">
        <v>239</v>
      </c>
      <c r="O4" s="224"/>
      <c r="P4" s="223"/>
      <c r="Q4" s="331"/>
      <c r="R4" s="219"/>
      <c r="S4" s="219"/>
      <c r="T4" s="218"/>
      <c r="U4" s="221"/>
      <c r="V4" s="221"/>
      <c r="W4" s="330" t="s">
        <v>95</v>
      </c>
      <c r="X4" s="329" t="s">
        <v>239</v>
      </c>
      <c r="Y4" s="224"/>
      <c r="Z4" s="223"/>
      <c r="AA4" s="225"/>
      <c r="AB4" s="219"/>
      <c r="AC4" s="218"/>
    </row>
    <row r="5" spans="1:29" ht="17.25" customHeight="1" thickBot="1">
      <c r="A5" s="8" t="s">
        <v>62</v>
      </c>
      <c r="B5" s="9"/>
      <c r="C5" s="10"/>
      <c r="D5" s="10"/>
      <c r="E5" s="5"/>
      <c r="J5" s="218"/>
      <c r="K5" s="226" t="s">
        <v>62</v>
      </c>
      <c r="L5" s="227"/>
      <c r="M5" s="228"/>
      <c r="N5" s="228"/>
      <c r="O5" s="220"/>
      <c r="P5" s="219"/>
      <c r="Q5" s="219"/>
      <c r="R5" s="219"/>
      <c r="S5" s="219"/>
      <c r="T5" s="218"/>
      <c r="U5" s="226" t="s">
        <v>62</v>
      </c>
      <c r="V5" s="227"/>
      <c r="W5" s="228"/>
      <c r="X5" s="228"/>
      <c r="Y5" s="220"/>
      <c r="Z5" s="219"/>
      <c r="AA5" s="219"/>
      <c r="AB5" s="219"/>
      <c r="AC5" s="218"/>
    </row>
    <row r="6" spans="1:29" s="12" customFormat="1" ht="25.5" customHeight="1" thickBot="1">
      <c r="A6" s="11" t="s">
        <v>63</v>
      </c>
      <c r="B6" s="588" t="s">
        <v>64</v>
      </c>
      <c r="C6" s="589"/>
      <c r="D6" s="590"/>
      <c r="E6" s="588" t="s">
        <v>65</v>
      </c>
      <c r="F6" s="591"/>
      <c r="J6" s="229"/>
      <c r="K6" s="230" t="s">
        <v>63</v>
      </c>
      <c r="L6" s="541" t="s">
        <v>64</v>
      </c>
      <c r="M6" s="542"/>
      <c r="N6" s="543"/>
      <c r="O6" s="541" t="s">
        <v>65</v>
      </c>
      <c r="P6" s="544"/>
      <c r="Q6" s="231"/>
      <c r="R6" s="231"/>
      <c r="S6" s="231"/>
      <c r="T6" s="229"/>
      <c r="U6" s="230" t="s">
        <v>63</v>
      </c>
      <c r="V6" s="541" t="s">
        <v>64</v>
      </c>
      <c r="W6" s="542"/>
      <c r="X6" s="543"/>
      <c r="Y6" s="541" t="s">
        <v>65</v>
      </c>
      <c r="Z6" s="544"/>
      <c r="AA6" s="231"/>
      <c r="AB6" s="231"/>
      <c r="AC6" s="229"/>
    </row>
    <row r="7" spans="1:29" ht="25.5" customHeight="1" thickTop="1" thickBot="1">
      <c r="A7" s="13" t="s">
        <v>66</v>
      </c>
      <c r="B7" s="592" t="s">
        <v>236</v>
      </c>
      <c r="C7" s="593"/>
      <c r="D7" s="594"/>
      <c r="E7" s="14" t="s">
        <v>68</v>
      </c>
      <c r="F7" s="15"/>
      <c r="G7" s="16"/>
      <c r="J7" s="218"/>
      <c r="K7" s="232" t="s">
        <v>66</v>
      </c>
      <c r="L7" s="545" t="s">
        <v>67</v>
      </c>
      <c r="M7" s="546"/>
      <c r="N7" s="547"/>
      <c r="O7" s="233" t="s">
        <v>68</v>
      </c>
      <c r="P7" s="234">
        <v>100000</v>
      </c>
      <c r="Q7" s="235"/>
      <c r="R7" s="219"/>
      <c r="S7" s="219"/>
      <c r="T7" s="218"/>
      <c r="U7" s="232" t="s">
        <v>66</v>
      </c>
      <c r="V7" s="545" t="s">
        <v>67</v>
      </c>
      <c r="W7" s="546"/>
      <c r="X7" s="547"/>
      <c r="Y7" s="233" t="s">
        <v>68</v>
      </c>
      <c r="Z7" s="234">
        <v>100000</v>
      </c>
      <c r="AA7" s="235"/>
      <c r="AB7" s="219"/>
      <c r="AC7" s="218"/>
    </row>
    <row r="8" spans="1:29" ht="15" customHeight="1">
      <c r="A8" s="17" t="s">
        <v>69</v>
      </c>
      <c r="B8" s="595"/>
      <c r="C8" s="596"/>
      <c r="D8" s="597"/>
      <c r="E8" s="18"/>
      <c r="F8" s="19"/>
      <c r="J8" s="218"/>
      <c r="K8" s="236" t="s">
        <v>69</v>
      </c>
      <c r="L8" s="548" t="s">
        <v>215</v>
      </c>
      <c r="M8" s="549"/>
      <c r="N8" s="550"/>
      <c r="O8" s="237"/>
      <c r="P8" s="238">
        <v>28800</v>
      </c>
      <c r="Q8" s="219"/>
      <c r="R8" s="219"/>
      <c r="S8" s="219"/>
      <c r="T8" s="218"/>
      <c r="U8" s="236" t="s">
        <v>69</v>
      </c>
      <c r="V8" s="548" t="s">
        <v>215</v>
      </c>
      <c r="W8" s="549"/>
      <c r="X8" s="550"/>
      <c r="Y8" s="237"/>
      <c r="Z8" s="238">
        <v>25700</v>
      </c>
      <c r="AA8" s="219"/>
      <c r="AB8" s="219"/>
      <c r="AC8" s="218"/>
    </row>
    <row r="9" spans="1:29" ht="15" customHeight="1">
      <c r="A9" s="578" t="s">
        <v>70</v>
      </c>
      <c r="B9" s="580"/>
      <c r="C9" s="581"/>
      <c r="D9" s="582"/>
      <c r="E9" s="20"/>
      <c r="F9" s="21"/>
      <c r="J9" s="218"/>
      <c r="K9" s="551" t="s">
        <v>70</v>
      </c>
      <c r="L9" s="553" t="s">
        <v>216</v>
      </c>
      <c r="M9" s="554"/>
      <c r="N9" s="555"/>
      <c r="O9" s="239"/>
      <c r="P9" s="240">
        <v>6000</v>
      </c>
      <c r="Q9" s="219"/>
      <c r="R9" s="219"/>
      <c r="S9" s="219"/>
      <c r="T9" s="218"/>
      <c r="U9" s="551" t="s">
        <v>70</v>
      </c>
      <c r="V9" s="553" t="s">
        <v>216</v>
      </c>
      <c r="W9" s="554"/>
      <c r="X9" s="555"/>
      <c r="Y9" s="239"/>
      <c r="Z9" s="240">
        <v>6000</v>
      </c>
      <c r="AA9" s="219"/>
      <c r="AB9" s="219"/>
      <c r="AC9" s="218"/>
    </row>
    <row r="10" spans="1:29" ht="15" customHeight="1">
      <c r="A10" s="579"/>
      <c r="B10" s="583"/>
      <c r="C10" s="584"/>
      <c r="D10" s="585"/>
      <c r="E10" s="22"/>
      <c r="F10" s="23"/>
      <c r="J10" s="218"/>
      <c r="K10" s="552"/>
      <c r="L10" s="497"/>
      <c r="M10" s="498"/>
      <c r="N10" s="499"/>
      <c r="O10" s="241"/>
      <c r="P10" s="242"/>
      <c r="Q10" s="219"/>
      <c r="R10" s="219"/>
      <c r="S10" s="219"/>
      <c r="T10" s="218"/>
      <c r="U10" s="552"/>
      <c r="V10" s="497"/>
      <c r="W10" s="498"/>
      <c r="X10" s="499"/>
      <c r="Y10" s="241"/>
      <c r="Z10" s="242"/>
      <c r="AA10" s="219"/>
      <c r="AB10" s="219"/>
      <c r="AC10" s="218"/>
    </row>
    <row r="11" spans="1:29" ht="15" customHeight="1">
      <c r="A11" s="24" t="s">
        <v>71</v>
      </c>
      <c r="B11" s="599"/>
      <c r="C11" s="600"/>
      <c r="D11" s="601"/>
      <c r="E11" s="25"/>
      <c r="F11" s="26"/>
      <c r="J11" s="218"/>
      <c r="K11" s="243" t="s">
        <v>71</v>
      </c>
      <c r="L11" s="556"/>
      <c r="M11" s="557"/>
      <c r="N11" s="558"/>
      <c r="O11" s="244"/>
      <c r="P11" s="245"/>
      <c r="Q11" s="219"/>
      <c r="R11" s="219"/>
      <c r="S11" s="219"/>
      <c r="T11" s="218"/>
      <c r="U11" s="243" t="s">
        <v>71</v>
      </c>
      <c r="V11" s="556"/>
      <c r="W11" s="557"/>
      <c r="X11" s="558"/>
      <c r="Y11" s="244"/>
      <c r="Z11" s="245"/>
      <c r="AA11" s="219"/>
      <c r="AB11" s="219"/>
      <c r="AC11" s="218"/>
    </row>
    <row r="12" spans="1:29" ht="16.5" customHeight="1" thickBot="1">
      <c r="A12" s="27"/>
      <c r="B12" s="602"/>
      <c r="C12" s="603"/>
      <c r="D12" s="604"/>
      <c r="E12" s="28"/>
      <c r="F12" s="26"/>
      <c r="J12" s="218"/>
      <c r="K12" s="246"/>
      <c r="L12" s="559"/>
      <c r="M12" s="560"/>
      <c r="N12" s="561"/>
      <c r="O12" s="247"/>
      <c r="P12" s="245"/>
      <c r="Q12" s="219"/>
      <c r="R12" s="219"/>
      <c r="S12" s="219"/>
      <c r="T12" s="218"/>
      <c r="U12" s="246"/>
      <c r="V12" s="559"/>
      <c r="W12" s="560"/>
      <c r="X12" s="561"/>
      <c r="Y12" s="247"/>
      <c r="Z12" s="245"/>
      <c r="AA12" s="219"/>
      <c r="AB12" s="219"/>
      <c r="AC12" s="218"/>
    </row>
    <row r="13" spans="1:29" ht="25.5" customHeight="1" thickTop="1" thickBot="1">
      <c r="A13" s="605" t="s">
        <v>72</v>
      </c>
      <c r="B13" s="606"/>
      <c r="C13" s="606"/>
      <c r="D13" s="606"/>
      <c r="E13" s="29" t="s">
        <v>73</v>
      </c>
      <c r="F13" s="30">
        <f>SUM(F7:F12)</f>
        <v>0</v>
      </c>
      <c r="G13" s="16"/>
      <c r="J13" s="218"/>
      <c r="K13" s="562" t="s">
        <v>72</v>
      </c>
      <c r="L13" s="563"/>
      <c r="M13" s="563"/>
      <c r="N13" s="563"/>
      <c r="O13" s="248" t="s">
        <v>73</v>
      </c>
      <c r="P13" s="249">
        <f>SUM(P7:P12)</f>
        <v>134800</v>
      </c>
      <c r="Q13" s="235"/>
      <c r="R13" s="219"/>
      <c r="S13" s="219"/>
      <c r="T13" s="218"/>
      <c r="U13" s="562" t="s">
        <v>72</v>
      </c>
      <c r="V13" s="563"/>
      <c r="W13" s="563"/>
      <c r="X13" s="563"/>
      <c r="Y13" s="248" t="s">
        <v>73</v>
      </c>
      <c r="Z13" s="249">
        <f>SUM(Z7:Z12)</f>
        <v>131700</v>
      </c>
      <c r="AA13" s="235"/>
      <c r="AB13" s="219"/>
      <c r="AC13" s="218"/>
    </row>
    <row r="14" spans="1:29" ht="7.5" customHeight="1">
      <c r="J14" s="218"/>
      <c r="K14" s="219"/>
      <c r="L14" s="219"/>
      <c r="M14" s="219"/>
      <c r="N14" s="219"/>
      <c r="O14" s="219"/>
      <c r="P14" s="219"/>
      <c r="Q14" s="219"/>
      <c r="R14" s="219"/>
      <c r="S14" s="219"/>
      <c r="T14" s="218"/>
      <c r="U14" s="219"/>
      <c r="V14" s="219"/>
      <c r="W14" s="219"/>
      <c r="X14" s="219"/>
      <c r="Y14" s="219"/>
      <c r="Z14" s="219"/>
      <c r="AA14" s="219"/>
      <c r="AB14" s="219"/>
      <c r="AC14" s="218"/>
    </row>
    <row r="15" spans="1:29" ht="17.25" customHeight="1" thickBot="1">
      <c r="A15" s="8" t="s">
        <v>74</v>
      </c>
      <c r="B15" s="9" t="s">
        <v>75</v>
      </c>
      <c r="J15" s="218"/>
      <c r="K15" s="226" t="s">
        <v>74</v>
      </c>
      <c r="L15" s="227" t="s">
        <v>75</v>
      </c>
      <c r="M15" s="219"/>
      <c r="N15" s="219"/>
      <c r="O15" s="219"/>
      <c r="P15" s="219"/>
      <c r="Q15" s="219"/>
      <c r="R15" s="219"/>
      <c r="S15" s="219"/>
      <c r="T15" s="218"/>
      <c r="U15" s="226" t="s">
        <v>74</v>
      </c>
      <c r="V15" s="227" t="s">
        <v>75</v>
      </c>
      <c r="W15" s="219"/>
      <c r="X15" s="219"/>
      <c r="Y15" s="219"/>
      <c r="Z15" s="219"/>
      <c r="AA15" s="219"/>
      <c r="AB15" s="219"/>
      <c r="AC15" s="218"/>
    </row>
    <row r="16" spans="1:29" ht="6" customHeight="1">
      <c r="A16" s="607" t="s">
        <v>76</v>
      </c>
      <c r="B16" s="609" t="s">
        <v>77</v>
      </c>
      <c r="C16" s="610"/>
      <c r="D16" s="611"/>
      <c r="E16" s="637" t="s">
        <v>65</v>
      </c>
      <c r="F16" s="638"/>
      <c r="G16" s="615"/>
      <c r="H16" s="616"/>
      <c r="J16" s="218"/>
      <c r="K16" s="564" t="s">
        <v>76</v>
      </c>
      <c r="L16" s="566" t="s">
        <v>77</v>
      </c>
      <c r="M16" s="567"/>
      <c r="N16" s="568"/>
      <c r="O16" s="572" t="s">
        <v>65</v>
      </c>
      <c r="P16" s="573"/>
      <c r="Q16" s="576"/>
      <c r="R16" s="577"/>
      <c r="S16" s="219"/>
      <c r="T16" s="218"/>
      <c r="U16" s="564" t="s">
        <v>76</v>
      </c>
      <c r="V16" s="566" t="s">
        <v>77</v>
      </c>
      <c r="W16" s="567"/>
      <c r="X16" s="568"/>
      <c r="Y16" s="572" t="s">
        <v>65</v>
      </c>
      <c r="Z16" s="573"/>
      <c r="AA16" s="576"/>
      <c r="AB16" s="577"/>
      <c r="AC16" s="218"/>
    </row>
    <row r="17" spans="1:29" s="12" customFormat="1" ht="25.5" customHeight="1" thickBot="1">
      <c r="A17" s="608"/>
      <c r="B17" s="612"/>
      <c r="C17" s="613"/>
      <c r="D17" s="614"/>
      <c r="E17" s="639"/>
      <c r="F17" s="640"/>
      <c r="G17" s="617" t="s">
        <v>235</v>
      </c>
      <c r="H17" s="618"/>
      <c r="J17" s="229"/>
      <c r="K17" s="565"/>
      <c r="L17" s="569"/>
      <c r="M17" s="570"/>
      <c r="N17" s="571"/>
      <c r="O17" s="574"/>
      <c r="P17" s="575"/>
      <c r="Q17" s="535" t="s">
        <v>235</v>
      </c>
      <c r="R17" s="536"/>
      <c r="S17" s="231"/>
      <c r="T17" s="229"/>
      <c r="U17" s="565"/>
      <c r="V17" s="569"/>
      <c r="W17" s="570"/>
      <c r="X17" s="571"/>
      <c r="Y17" s="574"/>
      <c r="Z17" s="575"/>
      <c r="AA17" s="535" t="s">
        <v>235</v>
      </c>
      <c r="AB17" s="536"/>
      <c r="AC17" s="229"/>
    </row>
    <row r="18" spans="1:29" s="12" customFormat="1" ht="14.25" customHeight="1" thickTop="1">
      <c r="A18" s="619" t="s">
        <v>78</v>
      </c>
      <c r="B18" s="622"/>
      <c r="C18" s="623"/>
      <c r="D18" s="624"/>
      <c r="E18" s="31"/>
      <c r="F18" s="32"/>
      <c r="G18" s="33"/>
      <c r="H18" s="34"/>
      <c r="J18" s="229"/>
      <c r="K18" s="525" t="s">
        <v>78</v>
      </c>
      <c r="L18" s="537" t="s">
        <v>217</v>
      </c>
      <c r="M18" s="538"/>
      <c r="N18" s="539"/>
      <c r="O18" s="250"/>
      <c r="P18" s="251">
        <v>30000</v>
      </c>
      <c r="Q18" s="252"/>
      <c r="R18" s="253">
        <v>20300</v>
      </c>
      <c r="S18" s="231"/>
      <c r="T18" s="229"/>
      <c r="U18" s="525" t="s">
        <v>78</v>
      </c>
      <c r="V18" s="537" t="s">
        <v>217</v>
      </c>
      <c r="W18" s="538"/>
      <c r="X18" s="539"/>
      <c r="Y18" s="250"/>
      <c r="Z18" s="251">
        <v>30000</v>
      </c>
      <c r="AA18" s="252"/>
      <c r="AB18" s="253">
        <v>20300</v>
      </c>
      <c r="AC18" s="229"/>
    </row>
    <row r="19" spans="1:29" s="12" customFormat="1" ht="14.25" customHeight="1">
      <c r="A19" s="620"/>
      <c r="B19" s="625"/>
      <c r="C19" s="626"/>
      <c r="D19" s="627"/>
      <c r="E19" s="35"/>
      <c r="F19" s="36"/>
      <c r="G19" s="37"/>
      <c r="H19" s="38"/>
      <c r="J19" s="229"/>
      <c r="K19" s="517"/>
      <c r="L19" s="513"/>
      <c r="M19" s="514"/>
      <c r="N19" s="515"/>
      <c r="O19" s="254"/>
      <c r="P19" s="255"/>
      <c r="Q19" s="256"/>
      <c r="R19" s="257"/>
      <c r="S19" s="231"/>
      <c r="T19" s="229"/>
      <c r="U19" s="517"/>
      <c r="V19" s="513"/>
      <c r="W19" s="514"/>
      <c r="X19" s="515"/>
      <c r="Y19" s="254"/>
      <c r="Z19" s="255"/>
      <c r="AA19" s="256"/>
      <c r="AB19" s="257"/>
      <c r="AC19" s="229"/>
    </row>
    <row r="20" spans="1:29" s="12" customFormat="1" ht="14.25" customHeight="1">
      <c r="A20" s="620"/>
      <c r="B20" s="628"/>
      <c r="C20" s="629"/>
      <c r="D20" s="630"/>
      <c r="E20" s="31"/>
      <c r="F20" s="32"/>
      <c r="G20" s="33"/>
      <c r="H20" s="34"/>
      <c r="J20" s="229"/>
      <c r="K20" s="517"/>
      <c r="L20" s="497"/>
      <c r="M20" s="498"/>
      <c r="N20" s="499"/>
      <c r="O20" s="250"/>
      <c r="P20" s="251"/>
      <c r="Q20" s="252"/>
      <c r="R20" s="253"/>
      <c r="S20" s="231"/>
      <c r="T20" s="229"/>
      <c r="U20" s="517"/>
      <c r="V20" s="497"/>
      <c r="W20" s="498"/>
      <c r="X20" s="499"/>
      <c r="Y20" s="250"/>
      <c r="Z20" s="251"/>
      <c r="AA20" s="252"/>
      <c r="AB20" s="253"/>
      <c r="AC20" s="229"/>
    </row>
    <row r="21" spans="1:29" s="12" customFormat="1" ht="14.25" customHeight="1" thickBot="1">
      <c r="A21" s="621"/>
      <c r="B21" s="631" t="s">
        <v>79</v>
      </c>
      <c r="C21" s="632"/>
      <c r="D21" s="633"/>
      <c r="E21" s="39"/>
      <c r="F21" s="40">
        <f>SUM(F18:F20)</f>
        <v>0</v>
      </c>
      <c r="G21" s="41"/>
      <c r="H21" s="42">
        <f>SUM(H18:H20)</f>
        <v>0</v>
      </c>
      <c r="J21" s="229"/>
      <c r="K21" s="518"/>
      <c r="L21" s="500" t="s">
        <v>79</v>
      </c>
      <c r="M21" s="501"/>
      <c r="N21" s="502"/>
      <c r="O21" s="258"/>
      <c r="P21" s="259">
        <f>SUM(P18:P20)</f>
        <v>30000</v>
      </c>
      <c r="Q21" s="260"/>
      <c r="R21" s="261">
        <f>SUM(R18:R20)</f>
        <v>20300</v>
      </c>
      <c r="S21" s="231"/>
      <c r="T21" s="229"/>
      <c r="U21" s="518"/>
      <c r="V21" s="500" t="s">
        <v>79</v>
      </c>
      <c r="W21" s="501"/>
      <c r="X21" s="502"/>
      <c r="Y21" s="258"/>
      <c r="Z21" s="259">
        <f>SUM(Z18:Z20)</f>
        <v>30000</v>
      </c>
      <c r="AA21" s="260"/>
      <c r="AB21" s="261">
        <f>SUM(AB18:AB20)</f>
        <v>20300</v>
      </c>
      <c r="AC21" s="229"/>
    </row>
    <row r="22" spans="1:29" s="12" customFormat="1" ht="14.25" customHeight="1">
      <c r="A22" s="619" t="s">
        <v>80</v>
      </c>
      <c r="B22" s="634"/>
      <c r="C22" s="635"/>
      <c r="D22" s="636"/>
      <c r="E22" s="31"/>
      <c r="F22" s="43"/>
      <c r="G22" s="641"/>
      <c r="H22" s="642"/>
      <c r="J22" s="229"/>
      <c r="K22" s="525" t="s">
        <v>80</v>
      </c>
      <c r="L22" s="503"/>
      <c r="M22" s="504"/>
      <c r="N22" s="505"/>
      <c r="O22" s="250"/>
      <c r="P22" s="262"/>
      <c r="Q22" s="526"/>
      <c r="R22" s="527"/>
      <c r="S22" s="231"/>
      <c r="T22" s="229"/>
      <c r="U22" s="525" t="s">
        <v>80</v>
      </c>
      <c r="V22" s="503"/>
      <c r="W22" s="504"/>
      <c r="X22" s="505"/>
      <c r="Y22" s="250"/>
      <c r="Z22" s="262"/>
      <c r="AA22" s="526"/>
      <c r="AB22" s="527"/>
      <c r="AC22" s="229"/>
    </row>
    <row r="23" spans="1:29" s="12" customFormat="1" ht="14.25" customHeight="1">
      <c r="A23" s="620"/>
      <c r="B23" s="628"/>
      <c r="C23" s="629"/>
      <c r="D23" s="630"/>
      <c r="E23" s="44"/>
      <c r="F23" s="45"/>
      <c r="G23" s="643"/>
      <c r="H23" s="644"/>
      <c r="J23" s="229"/>
      <c r="K23" s="517"/>
      <c r="L23" s="497"/>
      <c r="M23" s="498"/>
      <c r="N23" s="499"/>
      <c r="O23" s="263"/>
      <c r="P23" s="264"/>
      <c r="Q23" s="528"/>
      <c r="R23" s="529"/>
      <c r="S23" s="231"/>
      <c r="T23" s="229"/>
      <c r="U23" s="517"/>
      <c r="V23" s="497"/>
      <c r="W23" s="498"/>
      <c r="X23" s="499"/>
      <c r="Y23" s="263"/>
      <c r="Z23" s="264"/>
      <c r="AA23" s="528"/>
      <c r="AB23" s="529"/>
      <c r="AC23" s="229"/>
    </row>
    <row r="24" spans="1:29" s="12" customFormat="1" ht="14.25" customHeight="1" thickBot="1">
      <c r="A24" s="620"/>
      <c r="B24" s="647" t="s">
        <v>79</v>
      </c>
      <c r="C24" s="648"/>
      <c r="D24" s="649"/>
      <c r="E24" s="39"/>
      <c r="F24" s="40">
        <f>SUM(F22:F23)</f>
        <v>0</v>
      </c>
      <c r="G24" s="645"/>
      <c r="H24" s="646"/>
      <c r="J24" s="229"/>
      <c r="K24" s="517"/>
      <c r="L24" s="532" t="s">
        <v>79</v>
      </c>
      <c r="M24" s="533"/>
      <c r="N24" s="534"/>
      <c r="O24" s="258"/>
      <c r="P24" s="265">
        <f>SUM(P22:P23)</f>
        <v>0</v>
      </c>
      <c r="Q24" s="530"/>
      <c r="R24" s="531"/>
      <c r="S24" s="231"/>
      <c r="T24" s="229"/>
      <c r="U24" s="517"/>
      <c r="V24" s="532" t="s">
        <v>79</v>
      </c>
      <c r="W24" s="533"/>
      <c r="X24" s="534"/>
      <c r="Y24" s="258"/>
      <c r="Z24" s="265">
        <f>SUM(Z22:Z23)</f>
        <v>0</v>
      </c>
      <c r="AA24" s="530"/>
      <c r="AB24" s="531"/>
      <c r="AC24" s="229"/>
    </row>
    <row r="25" spans="1:29" s="12" customFormat="1" ht="14.25" customHeight="1">
      <c r="A25" s="650" t="s">
        <v>81</v>
      </c>
      <c r="B25" s="651"/>
      <c r="C25" s="652"/>
      <c r="D25" s="653"/>
      <c r="E25" s="46"/>
      <c r="F25" s="47"/>
      <c r="G25" s="48"/>
      <c r="H25" s="49"/>
      <c r="J25" s="229"/>
      <c r="K25" s="516" t="s">
        <v>81</v>
      </c>
      <c r="L25" s="494" t="s">
        <v>218</v>
      </c>
      <c r="M25" s="495"/>
      <c r="N25" s="496"/>
      <c r="O25" s="266"/>
      <c r="P25" s="267">
        <v>12000</v>
      </c>
      <c r="Q25" s="268"/>
      <c r="R25" s="269">
        <v>12000</v>
      </c>
      <c r="S25" s="231"/>
      <c r="T25" s="229"/>
      <c r="U25" s="516" t="s">
        <v>81</v>
      </c>
      <c r="V25" s="494" t="s">
        <v>218</v>
      </c>
      <c r="W25" s="495"/>
      <c r="X25" s="496"/>
      <c r="Y25" s="266"/>
      <c r="Z25" s="267">
        <v>5000</v>
      </c>
      <c r="AA25" s="268"/>
      <c r="AB25" s="269">
        <v>5000</v>
      </c>
      <c r="AC25" s="229"/>
    </row>
    <row r="26" spans="1:29" s="12" customFormat="1" ht="14.25" customHeight="1">
      <c r="A26" s="620"/>
      <c r="B26" s="654"/>
      <c r="C26" s="655"/>
      <c r="D26" s="656"/>
      <c r="E26" s="44"/>
      <c r="F26" s="45"/>
      <c r="G26" s="50"/>
      <c r="H26" s="51"/>
      <c r="J26" s="229"/>
      <c r="K26" s="517"/>
      <c r="L26" s="497"/>
      <c r="M26" s="498"/>
      <c r="N26" s="499"/>
      <c r="O26" s="263"/>
      <c r="P26" s="264"/>
      <c r="Q26" s="270"/>
      <c r="R26" s="271"/>
      <c r="S26" s="231"/>
      <c r="T26" s="229"/>
      <c r="U26" s="517"/>
      <c r="V26" s="497"/>
      <c r="W26" s="498"/>
      <c r="X26" s="499"/>
      <c r="Y26" s="263"/>
      <c r="Z26" s="264"/>
      <c r="AA26" s="270"/>
      <c r="AB26" s="271"/>
      <c r="AC26" s="229"/>
    </row>
    <row r="27" spans="1:29" s="12" customFormat="1" ht="14.25" customHeight="1" thickBot="1">
      <c r="A27" s="621"/>
      <c r="B27" s="631" t="s">
        <v>79</v>
      </c>
      <c r="C27" s="632"/>
      <c r="D27" s="633"/>
      <c r="E27" s="39"/>
      <c r="F27" s="40">
        <f>SUM(F25:F26)</f>
        <v>0</v>
      </c>
      <c r="G27" s="41"/>
      <c r="H27" s="42">
        <f>SUM(H25:H26)</f>
        <v>0</v>
      </c>
      <c r="J27" s="229"/>
      <c r="K27" s="518"/>
      <c r="L27" s="500" t="s">
        <v>79</v>
      </c>
      <c r="M27" s="501"/>
      <c r="N27" s="502"/>
      <c r="O27" s="258"/>
      <c r="P27" s="272">
        <f>SUM(P25:P26)</f>
        <v>12000</v>
      </c>
      <c r="Q27" s="260"/>
      <c r="R27" s="261">
        <f>SUM(R25:R26)</f>
        <v>12000</v>
      </c>
      <c r="S27" s="231"/>
      <c r="T27" s="229"/>
      <c r="U27" s="518"/>
      <c r="V27" s="500" t="s">
        <v>79</v>
      </c>
      <c r="W27" s="501"/>
      <c r="X27" s="502"/>
      <c r="Y27" s="258"/>
      <c r="Z27" s="272">
        <f>SUM(Z25:Z26)</f>
        <v>5000</v>
      </c>
      <c r="AA27" s="260"/>
      <c r="AB27" s="261">
        <f>SUM(AB25:AB26)</f>
        <v>5000</v>
      </c>
      <c r="AC27" s="229"/>
    </row>
    <row r="28" spans="1:29" s="12" customFormat="1" ht="14.25" customHeight="1" thickBot="1">
      <c r="A28" s="672" t="s">
        <v>82</v>
      </c>
      <c r="B28" s="634"/>
      <c r="C28" s="635"/>
      <c r="D28" s="636"/>
      <c r="E28" s="31"/>
      <c r="F28" s="43"/>
      <c r="G28" s="33"/>
      <c r="H28" s="52"/>
      <c r="J28" s="229"/>
      <c r="K28" s="512" t="s">
        <v>82</v>
      </c>
      <c r="L28" s="494" t="s">
        <v>219</v>
      </c>
      <c r="M28" s="495"/>
      <c r="N28" s="496"/>
      <c r="O28" s="273"/>
      <c r="P28" s="274">
        <v>10000</v>
      </c>
      <c r="Q28" s="252"/>
      <c r="R28" s="275">
        <v>10000</v>
      </c>
      <c r="S28" s="231"/>
      <c r="T28" s="229"/>
      <c r="U28" s="512" t="s">
        <v>82</v>
      </c>
      <c r="V28" s="494" t="s">
        <v>219</v>
      </c>
      <c r="W28" s="495"/>
      <c r="X28" s="496"/>
      <c r="Y28" s="273"/>
      <c r="Z28" s="274">
        <v>10000</v>
      </c>
      <c r="AA28" s="252"/>
      <c r="AB28" s="275">
        <v>10000</v>
      </c>
      <c r="AC28" s="229"/>
    </row>
    <row r="29" spans="1:29" s="12" customFormat="1" ht="14.25" customHeight="1" thickBot="1">
      <c r="A29" s="671"/>
      <c r="B29" s="625"/>
      <c r="C29" s="626"/>
      <c r="D29" s="627"/>
      <c r="E29" s="35"/>
      <c r="F29" s="36"/>
      <c r="G29" s="37"/>
      <c r="H29" s="38"/>
      <c r="J29" s="229"/>
      <c r="K29" s="493"/>
      <c r="L29" s="519"/>
      <c r="M29" s="520"/>
      <c r="N29" s="521"/>
      <c r="O29" s="254"/>
      <c r="P29" s="276"/>
      <c r="Q29" s="256"/>
      <c r="R29" s="257"/>
      <c r="S29" s="231"/>
      <c r="T29" s="229"/>
      <c r="U29" s="493"/>
      <c r="V29" s="519"/>
      <c r="W29" s="520"/>
      <c r="X29" s="521"/>
      <c r="Y29" s="254"/>
      <c r="Z29" s="276"/>
      <c r="AA29" s="256"/>
      <c r="AB29" s="257"/>
      <c r="AC29" s="229"/>
    </row>
    <row r="30" spans="1:29" s="12" customFormat="1" ht="14.25" customHeight="1" thickBot="1">
      <c r="A30" s="671"/>
      <c r="B30" s="628"/>
      <c r="C30" s="629"/>
      <c r="D30" s="630"/>
      <c r="E30" s="31"/>
      <c r="F30" s="32"/>
      <c r="G30" s="33"/>
      <c r="H30" s="34"/>
      <c r="J30" s="229"/>
      <c r="K30" s="493"/>
      <c r="L30" s="522"/>
      <c r="M30" s="523"/>
      <c r="N30" s="524"/>
      <c r="O30" s="250"/>
      <c r="P30" s="277"/>
      <c r="Q30" s="252"/>
      <c r="R30" s="253"/>
      <c r="S30" s="231"/>
      <c r="T30" s="229"/>
      <c r="U30" s="493"/>
      <c r="V30" s="522"/>
      <c r="W30" s="523"/>
      <c r="X30" s="524"/>
      <c r="Y30" s="250"/>
      <c r="Z30" s="277"/>
      <c r="AA30" s="252"/>
      <c r="AB30" s="253"/>
      <c r="AC30" s="229"/>
    </row>
    <row r="31" spans="1:29" s="12" customFormat="1" ht="14.25" customHeight="1" thickBot="1">
      <c r="A31" s="671"/>
      <c r="B31" s="631" t="s">
        <v>79</v>
      </c>
      <c r="C31" s="632"/>
      <c r="D31" s="633"/>
      <c r="E31" s="39"/>
      <c r="F31" s="40">
        <f>SUM(F28:F30)</f>
        <v>0</v>
      </c>
      <c r="G31" s="41"/>
      <c r="H31" s="42">
        <f>SUM(H28:H30)</f>
        <v>0</v>
      </c>
      <c r="J31" s="229"/>
      <c r="K31" s="493"/>
      <c r="L31" s="500" t="s">
        <v>79</v>
      </c>
      <c r="M31" s="501"/>
      <c r="N31" s="502"/>
      <c r="O31" s="258"/>
      <c r="P31" s="272">
        <f>SUM(P28:P30)</f>
        <v>10000</v>
      </c>
      <c r="Q31" s="260"/>
      <c r="R31" s="261">
        <f>SUM(R28:R30)</f>
        <v>10000</v>
      </c>
      <c r="S31" s="231"/>
      <c r="T31" s="229"/>
      <c r="U31" s="493"/>
      <c r="V31" s="500" t="s">
        <v>79</v>
      </c>
      <c r="W31" s="501"/>
      <c r="X31" s="502"/>
      <c r="Y31" s="258"/>
      <c r="Z31" s="272">
        <f>SUM(Z28:Z30)</f>
        <v>10000</v>
      </c>
      <c r="AA31" s="260"/>
      <c r="AB31" s="261">
        <f>SUM(AB28:AB30)</f>
        <v>10000</v>
      </c>
      <c r="AC31" s="229"/>
    </row>
    <row r="32" spans="1:29" s="12" customFormat="1" ht="14.25" customHeight="1" thickBot="1">
      <c r="A32" s="671" t="s">
        <v>83</v>
      </c>
      <c r="B32" s="634"/>
      <c r="C32" s="635"/>
      <c r="D32" s="636"/>
      <c r="E32" s="53"/>
      <c r="F32" s="43"/>
      <c r="G32" s="54"/>
      <c r="H32" s="52"/>
      <c r="J32" s="229"/>
      <c r="K32" s="493" t="s">
        <v>83</v>
      </c>
      <c r="L32" s="494" t="s">
        <v>220</v>
      </c>
      <c r="M32" s="495"/>
      <c r="N32" s="496"/>
      <c r="O32" s="278"/>
      <c r="P32" s="274">
        <v>12700</v>
      </c>
      <c r="Q32" s="279"/>
      <c r="R32" s="275">
        <v>12700</v>
      </c>
      <c r="S32" s="231"/>
      <c r="T32" s="229"/>
      <c r="U32" s="493" t="s">
        <v>83</v>
      </c>
      <c r="V32" s="494" t="s">
        <v>220</v>
      </c>
      <c r="W32" s="495"/>
      <c r="X32" s="496"/>
      <c r="Y32" s="278"/>
      <c r="Z32" s="274">
        <v>10000</v>
      </c>
      <c r="AA32" s="279"/>
      <c r="AB32" s="275">
        <v>10000</v>
      </c>
      <c r="AC32" s="229"/>
    </row>
    <row r="33" spans="1:29" s="12" customFormat="1" ht="14.25" customHeight="1" thickBot="1">
      <c r="A33" s="671"/>
      <c r="B33" s="625"/>
      <c r="C33" s="626"/>
      <c r="D33" s="627"/>
      <c r="E33" s="35"/>
      <c r="F33" s="36"/>
      <c r="G33" s="37"/>
      <c r="H33" s="38"/>
      <c r="J33" s="229"/>
      <c r="K33" s="493"/>
      <c r="L33" s="513"/>
      <c r="M33" s="514"/>
      <c r="N33" s="515"/>
      <c r="O33" s="254"/>
      <c r="P33" s="276"/>
      <c r="Q33" s="256"/>
      <c r="R33" s="257"/>
      <c r="S33" s="231"/>
      <c r="T33" s="229"/>
      <c r="U33" s="493"/>
      <c r="V33" s="513"/>
      <c r="W33" s="514"/>
      <c r="X33" s="515"/>
      <c r="Y33" s="254"/>
      <c r="Z33" s="276"/>
      <c r="AA33" s="256"/>
      <c r="AB33" s="257"/>
      <c r="AC33" s="229"/>
    </row>
    <row r="34" spans="1:29" s="12" customFormat="1" ht="14.25" customHeight="1" thickBot="1">
      <c r="A34" s="671"/>
      <c r="B34" s="628"/>
      <c r="C34" s="629"/>
      <c r="D34" s="630"/>
      <c r="E34" s="31"/>
      <c r="F34" s="32"/>
      <c r="G34" s="33"/>
      <c r="H34" s="34"/>
      <c r="J34" s="229"/>
      <c r="K34" s="493"/>
      <c r="L34" s="497"/>
      <c r="M34" s="498"/>
      <c r="N34" s="499"/>
      <c r="O34" s="250"/>
      <c r="P34" s="277"/>
      <c r="Q34" s="252"/>
      <c r="R34" s="253"/>
      <c r="S34" s="231"/>
      <c r="T34" s="229"/>
      <c r="U34" s="493"/>
      <c r="V34" s="497"/>
      <c r="W34" s="498"/>
      <c r="X34" s="499"/>
      <c r="Y34" s="250"/>
      <c r="Z34" s="277"/>
      <c r="AA34" s="252"/>
      <c r="AB34" s="253"/>
      <c r="AC34" s="229"/>
    </row>
    <row r="35" spans="1:29" s="12" customFormat="1" ht="14.25" customHeight="1" thickBot="1">
      <c r="A35" s="671"/>
      <c r="B35" s="631" t="s">
        <v>79</v>
      </c>
      <c r="C35" s="632"/>
      <c r="D35" s="633"/>
      <c r="E35" s="39"/>
      <c r="F35" s="40">
        <f>SUM(F32:F34)</f>
        <v>0</v>
      </c>
      <c r="G35" s="41"/>
      <c r="H35" s="42">
        <f>SUM(H32:H34)</f>
        <v>0</v>
      </c>
      <c r="J35" s="229"/>
      <c r="K35" s="493"/>
      <c r="L35" s="500" t="s">
        <v>79</v>
      </c>
      <c r="M35" s="501"/>
      <c r="N35" s="502"/>
      <c r="O35" s="258"/>
      <c r="P35" s="272">
        <f>SUM(P32:P34)</f>
        <v>12700</v>
      </c>
      <c r="Q35" s="260"/>
      <c r="R35" s="261">
        <f>SUM(R32:R34)</f>
        <v>12700</v>
      </c>
      <c r="S35" s="231"/>
      <c r="T35" s="229"/>
      <c r="U35" s="493"/>
      <c r="V35" s="500" t="s">
        <v>79</v>
      </c>
      <c r="W35" s="501"/>
      <c r="X35" s="502"/>
      <c r="Y35" s="258"/>
      <c r="Z35" s="272">
        <f>SUM(Z32:Z34)</f>
        <v>10000</v>
      </c>
      <c r="AA35" s="260"/>
      <c r="AB35" s="261">
        <f>SUM(AB32:AB34)</f>
        <v>10000</v>
      </c>
      <c r="AC35" s="229"/>
    </row>
    <row r="36" spans="1:29" s="12" customFormat="1" ht="14.25" customHeight="1" thickBot="1">
      <c r="A36" s="671" t="s">
        <v>84</v>
      </c>
      <c r="B36" s="684"/>
      <c r="C36" s="685"/>
      <c r="D36" s="686"/>
      <c r="E36" s="46"/>
      <c r="F36" s="55"/>
      <c r="G36" s="48"/>
      <c r="H36" s="56"/>
      <c r="J36" s="229"/>
      <c r="K36" s="493" t="s">
        <v>84</v>
      </c>
      <c r="L36" s="506" t="s">
        <v>221</v>
      </c>
      <c r="M36" s="507"/>
      <c r="N36" s="508"/>
      <c r="O36" s="266"/>
      <c r="P36" s="280">
        <v>1500</v>
      </c>
      <c r="Q36" s="281"/>
      <c r="R36" s="282"/>
      <c r="S36" s="231"/>
      <c r="T36" s="229"/>
      <c r="U36" s="493" t="s">
        <v>84</v>
      </c>
      <c r="V36" s="506" t="s">
        <v>221</v>
      </c>
      <c r="W36" s="507"/>
      <c r="X36" s="508"/>
      <c r="Y36" s="266"/>
      <c r="Z36" s="280">
        <v>1500</v>
      </c>
      <c r="AA36" s="281"/>
      <c r="AB36" s="282"/>
      <c r="AC36" s="229"/>
    </row>
    <row r="37" spans="1:29" s="12" customFormat="1" ht="14.25" customHeight="1" thickBot="1">
      <c r="A37" s="671"/>
      <c r="B37" s="687"/>
      <c r="C37" s="688"/>
      <c r="D37" s="689"/>
      <c r="E37" s="44"/>
      <c r="F37" s="57"/>
      <c r="G37" s="58"/>
      <c r="H37" s="59"/>
      <c r="J37" s="229"/>
      <c r="K37" s="493"/>
      <c r="L37" s="509"/>
      <c r="M37" s="510"/>
      <c r="N37" s="511"/>
      <c r="O37" s="263"/>
      <c r="P37" s="283"/>
      <c r="Q37" s="284"/>
      <c r="R37" s="285"/>
      <c r="S37" s="231"/>
      <c r="T37" s="229"/>
      <c r="U37" s="493"/>
      <c r="V37" s="509"/>
      <c r="W37" s="510"/>
      <c r="X37" s="511"/>
      <c r="Y37" s="263"/>
      <c r="Z37" s="283"/>
      <c r="AA37" s="284"/>
      <c r="AB37" s="285"/>
      <c r="AC37" s="229"/>
    </row>
    <row r="38" spans="1:29" s="12" customFormat="1" ht="14.25" customHeight="1" thickBot="1">
      <c r="A38" s="671"/>
      <c r="B38" s="631" t="s">
        <v>79</v>
      </c>
      <c r="C38" s="632"/>
      <c r="D38" s="633"/>
      <c r="E38" s="39"/>
      <c r="F38" s="40">
        <f>SUM(F36:F37)</f>
        <v>0</v>
      </c>
      <c r="G38" s="41"/>
      <c r="H38" s="42">
        <f>SUM(H36:H37)</f>
        <v>0</v>
      </c>
      <c r="J38" s="229"/>
      <c r="K38" s="493"/>
      <c r="L38" s="500" t="s">
        <v>79</v>
      </c>
      <c r="M38" s="501"/>
      <c r="N38" s="502"/>
      <c r="O38" s="258"/>
      <c r="P38" s="272">
        <f>SUM(P36:P37)</f>
        <v>1500</v>
      </c>
      <c r="Q38" s="286"/>
      <c r="R38" s="287">
        <f>SUM(R36:R37)</f>
        <v>0</v>
      </c>
      <c r="S38" s="231"/>
      <c r="T38" s="229"/>
      <c r="U38" s="493"/>
      <c r="V38" s="500" t="s">
        <v>79</v>
      </c>
      <c r="W38" s="501"/>
      <c r="X38" s="502"/>
      <c r="Y38" s="258"/>
      <c r="Z38" s="272">
        <f>SUM(Z36:Z37)</f>
        <v>1500</v>
      </c>
      <c r="AA38" s="286"/>
      <c r="AB38" s="261">
        <f>SUM(AB36:AB37)</f>
        <v>0</v>
      </c>
      <c r="AC38" s="229"/>
    </row>
    <row r="39" spans="1:29" ht="15" customHeight="1" thickBot="1">
      <c r="A39" s="672" t="s">
        <v>85</v>
      </c>
      <c r="B39" s="634"/>
      <c r="C39" s="635"/>
      <c r="D39" s="636"/>
      <c r="E39" s="31"/>
      <c r="F39" s="43"/>
      <c r="G39" s="33"/>
      <c r="H39" s="52"/>
      <c r="J39" s="218"/>
      <c r="K39" s="512" t="s">
        <v>85</v>
      </c>
      <c r="L39" s="494" t="s">
        <v>222</v>
      </c>
      <c r="M39" s="495"/>
      <c r="N39" s="496"/>
      <c r="O39" s="273"/>
      <c r="P39" s="274">
        <v>25000</v>
      </c>
      <c r="Q39" s="288"/>
      <c r="R39" s="275">
        <v>25000</v>
      </c>
      <c r="S39" s="219"/>
      <c r="T39" s="218"/>
      <c r="U39" s="512" t="s">
        <v>85</v>
      </c>
      <c r="V39" s="494" t="s">
        <v>222</v>
      </c>
      <c r="W39" s="495"/>
      <c r="X39" s="496"/>
      <c r="Y39" s="273"/>
      <c r="Z39" s="274">
        <v>20000</v>
      </c>
      <c r="AA39" s="288"/>
      <c r="AB39" s="275">
        <v>20000</v>
      </c>
      <c r="AC39" s="218"/>
    </row>
    <row r="40" spans="1:29" ht="15" customHeight="1" thickBot="1">
      <c r="A40" s="671"/>
      <c r="B40" s="625"/>
      <c r="C40" s="626"/>
      <c r="D40" s="627"/>
      <c r="E40" s="35"/>
      <c r="F40" s="36"/>
      <c r="G40" s="60"/>
      <c r="H40" s="38"/>
      <c r="J40" s="218"/>
      <c r="K40" s="493"/>
      <c r="L40" s="513"/>
      <c r="M40" s="514"/>
      <c r="N40" s="515"/>
      <c r="O40" s="254"/>
      <c r="P40" s="289"/>
      <c r="Q40" s="290"/>
      <c r="R40" s="257"/>
      <c r="S40" s="219"/>
      <c r="T40" s="218"/>
      <c r="U40" s="493"/>
      <c r="V40" s="513"/>
      <c r="W40" s="514"/>
      <c r="X40" s="515"/>
      <c r="Y40" s="254"/>
      <c r="Z40" s="289"/>
      <c r="AA40" s="290"/>
      <c r="AB40" s="257"/>
      <c r="AC40" s="218"/>
    </row>
    <row r="41" spans="1:29" ht="15" customHeight="1" thickBot="1">
      <c r="A41" s="671"/>
      <c r="B41" s="628"/>
      <c r="C41" s="629"/>
      <c r="D41" s="630"/>
      <c r="E41" s="31"/>
      <c r="F41" s="32"/>
      <c r="G41" s="58"/>
      <c r="H41" s="34"/>
      <c r="J41" s="218"/>
      <c r="K41" s="493"/>
      <c r="L41" s="497"/>
      <c r="M41" s="498"/>
      <c r="N41" s="499"/>
      <c r="O41" s="250"/>
      <c r="P41" s="291"/>
      <c r="Q41" s="284"/>
      <c r="R41" s="253"/>
      <c r="S41" s="219"/>
      <c r="T41" s="218"/>
      <c r="U41" s="493"/>
      <c r="V41" s="497"/>
      <c r="W41" s="498"/>
      <c r="X41" s="499"/>
      <c r="Y41" s="250"/>
      <c r="Z41" s="291"/>
      <c r="AA41" s="284"/>
      <c r="AB41" s="253"/>
      <c r="AC41" s="218"/>
    </row>
    <row r="42" spans="1:29" ht="15" customHeight="1" thickBot="1">
      <c r="A42" s="671"/>
      <c r="B42" s="631" t="s">
        <v>79</v>
      </c>
      <c r="C42" s="632"/>
      <c r="D42" s="633"/>
      <c r="E42" s="39"/>
      <c r="F42" s="40">
        <f>SUM(F39:F41)</f>
        <v>0</v>
      </c>
      <c r="G42" s="41"/>
      <c r="H42" s="42">
        <f>SUM(H39:H41)</f>
        <v>0</v>
      </c>
      <c r="J42" s="218"/>
      <c r="K42" s="493"/>
      <c r="L42" s="500" t="s">
        <v>79</v>
      </c>
      <c r="M42" s="501"/>
      <c r="N42" s="502"/>
      <c r="O42" s="258"/>
      <c r="P42" s="272">
        <f>SUM(P39:P41)</f>
        <v>25000</v>
      </c>
      <c r="Q42" s="286"/>
      <c r="R42" s="261">
        <f>SUM(R39:R41)</f>
        <v>25000</v>
      </c>
      <c r="S42" s="219"/>
      <c r="T42" s="218"/>
      <c r="U42" s="493"/>
      <c r="V42" s="500" t="s">
        <v>79</v>
      </c>
      <c r="W42" s="501"/>
      <c r="X42" s="502"/>
      <c r="Y42" s="258"/>
      <c r="Z42" s="272">
        <f>SUM(Z39:Z41)</f>
        <v>20000</v>
      </c>
      <c r="AA42" s="286"/>
      <c r="AB42" s="261">
        <f>SUM(AB39:AB41)</f>
        <v>20000</v>
      </c>
      <c r="AC42" s="218"/>
    </row>
    <row r="43" spans="1:29" ht="15" customHeight="1" thickBot="1">
      <c r="A43" s="671" t="s">
        <v>86</v>
      </c>
      <c r="B43" s="634"/>
      <c r="C43" s="635"/>
      <c r="D43" s="636"/>
      <c r="E43" s="53"/>
      <c r="F43" s="61"/>
      <c r="G43" s="54"/>
      <c r="H43" s="52"/>
      <c r="J43" s="218"/>
      <c r="K43" s="493" t="s">
        <v>86</v>
      </c>
      <c r="L43" s="494" t="s">
        <v>223</v>
      </c>
      <c r="M43" s="495"/>
      <c r="N43" s="496"/>
      <c r="O43" s="278"/>
      <c r="P43" s="292">
        <v>24000</v>
      </c>
      <c r="Q43" s="293"/>
      <c r="R43" s="275">
        <v>20000</v>
      </c>
      <c r="S43" s="219"/>
      <c r="T43" s="218"/>
      <c r="U43" s="493" t="s">
        <v>86</v>
      </c>
      <c r="V43" s="494" t="s">
        <v>223</v>
      </c>
      <c r="W43" s="495"/>
      <c r="X43" s="496"/>
      <c r="Y43" s="278"/>
      <c r="Z43" s="292">
        <v>18000</v>
      </c>
      <c r="AA43" s="293"/>
      <c r="AB43" s="275">
        <v>18000</v>
      </c>
      <c r="AC43" s="218"/>
    </row>
    <row r="44" spans="1:29" ht="15" customHeight="1" thickBot="1">
      <c r="A44" s="671"/>
      <c r="B44" s="628"/>
      <c r="C44" s="629"/>
      <c r="D44" s="630"/>
      <c r="E44" s="44"/>
      <c r="F44" s="32"/>
      <c r="G44" s="58"/>
      <c r="H44" s="51"/>
      <c r="J44" s="218"/>
      <c r="K44" s="493"/>
      <c r="L44" s="497"/>
      <c r="M44" s="498"/>
      <c r="N44" s="499"/>
      <c r="O44" s="263"/>
      <c r="P44" s="291"/>
      <c r="Q44" s="284"/>
      <c r="R44" s="271"/>
      <c r="S44" s="219"/>
      <c r="T44" s="218"/>
      <c r="U44" s="493"/>
      <c r="V44" s="497"/>
      <c r="W44" s="498"/>
      <c r="X44" s="499"/>
      <c r="Y44" s="263"/>
      <c r="Z44" s="291"/>
      <c r="AA44" s="284"/>
      <c r="AB44" s="271"/>
      <c r="AC44" s="218"/>
    </row>
    <row r="45" spans="1:29" ht="15" customHeight="1" thickBot="1">
      <c r="A45" s="671"/>
      <c r="B45" s="631" t="s">
        <v>79</v>
      </c>
      <c r="C45" s="632"/>
      <c r="D45" s="633"/>
      <c r="E45" s="39"/>
      <c r="F45" s="40">
        <f>SUM(F43:F44)</f>
        <v>0</v>
      </c>
      <c r="G45" s="41"/>
      <c r="H45" s="42">
        <f>SUM(H43:H44)</f>
        <v>0</v>
      </c>
      <c r="J45" s="218"/>
      <c r="K45" s="493"/>
      <c r="L45" s="500" t="s">
        <v>79</v>
      </c>
      <c r="M45" s="501"/>
      <c r="N45" s="502"/>
      <c r="O45" s="258"/>
      <c r="P45" s="272">
        <f>SUM(P43:P44)</f>
        <v>24000</v>
      </c>
      <c r="Q45" s="286"/>
      <c r="R45" s="261">
        <f>SUM(R43:R44)</f>
        <v>20000</v>
      </c>
      <c r="S45" s="219"/>
      <c r="T45" s="218"/>
      <c r="U45" s="493"/>
      <c r="V45" s="500" t="s">
        <v>79</v>
      </c>
      <c r="W45" s="501"/>
      <c r="X45" s="502"/>
      <c r="Y45" s="258"/>
      <c r="Z45" s="272">
        <f>SUM(Z43:Z44)</f>
        <v>18000</v>
      </c>
      <c r="AA45" s="286"/>
      <c r="AB45" s="261">
        <f>SUM(AB43:AB44)</f>
        <v>18000</v>
      </c>
      <c r="AC45" s="218"/>
    </row>
    <row r="46" spans="1:29" ht="15" customHeight="1" thickBot="1">
      <c r="A46" s="671" t="s">
        <v>87</v>
      </c>
      <c r="B46" s="634"/>
      <c r="C46" s="635"/>
      <c r="D46" s="636"/>
      <c r="E46" s="53"/>
      <c r="F46" s="43"/>
      <c r="G46" s="54"/>
      <c r="H46" s="52"/>
      <c r="J46" s="218"/>
      <c r="K46" s="493" t="s">
        <v>87</v>
      </c>
      <c r="L46" s="503"/>
      <c r="M46" s="504"/>
      <c r="N46" s="505"/>
      <c r="O46" s="294"/>
      <c r="P46" s="262"/>
      <c r="Q46" s="293"/>
      <c r="R46" s="275"/>
      <c r="S46" s="219"/>
      <c r="T46" s="218"/>
      <c r="U46" s="493" t="s">
        <v>87</v>
      </c>
      <c r="V46" s="503"/>
      <c r="W46" s="504"/>
      <c r="X46" s="505"/>
      <c r="Y46" s="294"/>
      <c r="Z46" s="262"/>
      <c r="AA46" s="293"/>
      <c r="AB46" s="275"/>
      <c r="AC46" s="218"/>
    </row>
    <row r="47" spans="1:29" ht="15" customHeight="1" thickBot="1">
      <c r="A47" s="671"/>
      <c r="B47" s="628"/>
      <c r="C47" s="629"/>
      <c r="D47" s="630"/>
      <c r="E47" s="44"/>
      <c r="F47" s="45"/>
      <c r="G47" s="50"/>
      <c r="H47" s="51"/>
      <c r="J47" s="218"/>
      <c r="K47" s="493"/>
      <c r="L47" s="497"/>
      <c r="M47" s="498"/>
      <c r="N47" s="499"/>
      <c r="O47" s="263"/>
      <c r="P47" s="264"/>
      <c r="Q47" s="295"/>
      <c r="R47" s="271"/>
      <c r="S47" s="219"/>
      <c r="T47" s="218"/>
      <c r="U47" s="493"/>
      <c r="V47" s="497"/>
      <c r="W47" s="498"/>
      <c r="X47" s="499"/>
      <c r="Y47" s="263"/>
      <c r="Z47" s="264"/>
      <c r="AA47" s="295"/>
      <c r="AB47" s="271"/>
      <c r="AC47" s="218"/>
    </row>
    <row r="48" spans="1:29" ht="15" customHeight="1" thickBot="1">
      <c r="A48" s="671"/>
      <c r="B48" s="631" t="s">
        <v>79</v>
      </c>
      <c r="C48" s="632"/>
      <c r="D48" s="633"/>
      <c r="E48" s="39"/>
      <c r="F48" s="40">
        <f>SUM(F46:F47)</f>
        <v>0</v>
      </c>
      <c r="G48" s="41"/>
      <c r="H48" s="42">
        <f>SUM(H46:H47)</f>
        <v>0</v>
      </c>
      <c r="J48" s="218"/>
      <c r="K48" s="493"/>
      <c r="L48" s="500" t="s">
        <v>79</v>
      </c>
      <c r="M48" s="501"/>
      <c r="N48" s="502"/>
      <c r="O48" s="258"/>
      <c r="P48" s="265">
        <f>SUM(P46:P47)</f>
        <v>0</v>
      </c>
      <c r="Q48" s="286"/>
      <c r="R48" s="261">
        <f>SUM(R46:R47)</f>
        <v>0</v>
      </c>
      <c r="S48" s="219"/>
      <c r="T48" s="218"/>
      <c r="U48" s="493"/>
      <c r="V48" s="500" t="s">
        <v>79</v>
      </c>
      <c r="W48" s="501"/>
      <c r="X48" s="502"/>
      <c r="Y48" s="258"/>
      <c r="Z48" s="265">
        <f>SUM(Z46:Z47)</f>
        <v>0</v>
      </c>
      <c r="AA48" s="286"/>
      <c r="AB48" s="261"/>
      <c r="AC48" s="218"/>
    </row>
    <row r="49" spans="1:29" ht="15" customHeight="1">
      <c r="A49" s="62" t="s">
        <v>88</v>
      </c>
      <c r="B49" s="657"/>
      <c r="C49" s="658"/>
      <c r="D49" s="659"/>
      <c r="E49" s="63"/>
      <c r="F49" s="64"/>
      <c r="G49" s="65"/>
      <c r="H49" s="66"/>
      <c r="J49" s="218"/>
      <c r="K49" s="296" t="s">
        <v>224</v>
      </c>
      <c r="L49" s="479" t="s">
        <v>225</v>
      </c>
      <c r="M49" s="480"/>
      <c r="N49" s="481"/>
      <c r="O49" s="297"/>
      <c r="P49" s="298">
        <v>19600</v>
      </c>
      <c r="Q49" s="299"/>
      <c r="R49" s="300">
        <v>0</v>
      </c>
      <c r="S49" s="219"/>
      <c r="T49" s="218"/>
      <c r="U49" s="296" t="s">
        <v>224</v>
      </c>
      <c r="V49" s="479" t="s">
        <v>225</v>
      </c>
      <c r="W49" s="480"/>
      <c r="X49" s="481"/>
      <c r="Y49" s="297"/>
      <c r="Z49" s="298">
        <v>20500</v>
      </c>
      <c r="AA49" s="299"/>
      <c r="AB49" s="300">
        <v>0</v>
      </c>
      <c r="AC49" s="218"/>
    </row>
    <row r="50" spans="1:29" ht="15" customHeight="1" thickBot="1">
      <c r="A50" s="67" t="s">
        <v>88</v>
      </c>
      <c r="B50" s="660"/>
      <c r="C50" s="661"/>
      <c r="D50" s="662"/>
      <c r="E50" s="68"/>
      <c r="F50" s="69"/>
      <c r="G50" s="70"/>
      <c r="H50" s="71"/>
      <c r="J50" s="218"/>
      <c r="K50" s="301" t="s">
        <v>88</v>
      </c>
      <c r="L50" s="482"/>
      <c r="M50" s="483"/>
      <c r="N50" s="484"/>
      <c r="O50" s="302"/>
      <c r="P50" s="303"/>
      <c r="Q50" s="304"/>
      <c r="R50" s="305"/>
      <c r="S50" s="219"/>
      <c r="T50" s="218"/>
      <c r="U50" s="301" t="s">
        <v>88</v>
      </c>
      <c r="V50" s="482"/>
      <c r="W50" s="483"/>
      <c r="X50" s="484"/>
      <c r="Y50" s="302"/>
      <c r="Z50" s="303"/>
      <c r="AA50" s="304"/>
      <c r="AB50" s="305"/>
      <c r="AC50" s="218"/>
    </row>
    <row r="51" spans="1:29" ht="25.5" customHeight="1" thickTop="1" thickBot="1">
      <c r="A51" s="663" t="s">
        <v>72</v>
      </c>
      <c r="B51" s="664"/>
      <c r="C51" s="664"/>
      <c r="D51" s="665"/>
      <c r="E51" s="72" t="s">
        <v>89</v>
      </c>
      <c r="F51" s="73">
        <f>SUM(F21,F24,F27,F31,F35,F38,F42,F45,F48,F49:F50)</f>
        <v>0</v>
      </c>
      <c r="G51" s="74" t="s">
        <v>90</v>
      </c>
      <c r="H51" s="75">
        <f>SUM(H21,H27,H31,H35,H38,H42,H45,H48,H49,H50)</f>
        <v>0</v>
      </c>
      <c r="J51" s="218"/>
      <c r="K51" s="485" t="s">
        <v>72</v>
      </c>
      <c r="L51" s="486"/>
      <c r="M51" s="486"/>
      <c r="N51" s="487"/>
      <c r="O51" s="306" t="s">
        <v>89</v>
      </c>
      <c r="P51" s="307">
        <f>SUM(P21,P24,P27,P31,P35,P38,P42,P45,P48,P49:P50)</f>
        <v>134800</v>
      </c>
      <c r="Q51" s="308" t="s">
        <v>90</v>
      </c>
      <c r="R51" s="309">
        <f>SUM(Q21:R21,Q27:R27,Q31:R31,Q35:R35,Q38:R38,Q42:R42,Q45:R45,Q48:R48,Q49:R50)</f>
        <v>100000</v>
      </c>
      <c r="S51" s="219"/>
      <c r="T51" s="218"/>
      <c r="U51" s="485" t="s">
        <v>72</v>
      </c>
      <c r="V51" s="486"/>
      <c r="W51" s="486"/>
      <c r="X51" s="487"/>
      <c r="Y51" s="306" t="s">
        <v>89</v>
      </c>
      <c r="Z51" s="307">
        <f>SUM(Z21,Z24,Z27,Z31,Z35,Z38,Z42,Z45,Z48,Z49:Z50)</f>
        <v>115000</v>
      </c>
      <c r="AA51" s="308" t="s">
        <v>90</v>
      </c>
      <c r="AB51" s="309">
        <f>SUM(AA21:AB21,AA27:AB27,AA31:AB31,AA35:AB35,AA38:AB38,AA42:AB42,AA45:AB45,AA48:AB48,AA49:AB50)</f>
        <v>83300</v>
      </c>
      <c r="AC51" s="218"/>
    </row>
    <row r="52" spans="1:29" ht="10.5" customHeight="1">
      <c r="A52" s="76"/>
      <c r="B52" s="76"/>
      <c r="C52" s="76"/>
      <c r="D52" s="76"/>
      <c r="E52" s="77"/>
      <c r="F52" s="78"/>
      <c r="G52" s="79"/>
      <c r="H52" s="80"/>
      <c r="J52" s="218"/>
      <c r="K52" s="310"/>
      <c r="L52" s="310"/>
      <c r="M52" s="310"/>
      <c r="N52" s="310"/>
      <c r="O52" s="311"/>
      <c r="P52" s="312"/>
      <c r="Q52" s="313"/>
      <c r="R52" s="314"/>
      <c r="S52" s="219"/>
      <c r="T52" s="218"/>
      <c r="U52" s="310"/>
      <c r="V52" s="310"/>
      <c r="W52" s="310"/>
      <c r="X52" s="310"/>
      <c r="Y52" s="311"/>
      <c r="Z52" s="312"/>
      <c r="AA52" s="313"/>
      <c r="AB52" s="314"/>
      <c r="AC52" s="218"/>
    </row>
    <row r="53" spans="1:29" ht="15" customHeight="1">
      <c r="A53" s="8" t="s">
        <v>237</v>
      </c>
      <c r="E53" s="12"/>
      <c r="F53" s="16"/>
      <c r="G53" s="16"/>
      <c r="H53" s="81"/>
      <c r="J53" s="218"/>
      <c r="K53" s="226" t="s">
        <v>240</v>
      </c>
      <c r="L53" s="219"/>
      <c r="M53" s="219"/>
      <c r="N53" s="219"/>
      <c r="O53" s="231"/>
      <c r="P53" s="235"/>
      <c r="Q53" s="235"/>
      <c r="R53" s="315"/>
      <c r="S53" s="219"/>
      <c r="T53" s="218"/>
      <c r="U53" s="226" t="s">
        <v>241</v>
      </c>
      <c r="V53" s="219"/>
      <c r="W53" s="219"/>
      <c r="X53" s="219"/>
      <c r="Y53" s="231"/>
      <c r="Z53" s="235"/>
      <c r="AA53" s="235"/>
      <c r="AB53" s="315"/>
      <c r="AC53" s="218"/>
    </row>
    <row r="54" spans="1:29" ht="15" customHeight="1" thickBot="1">
      <c r="A54" s="326" t="s">
        <v>238</v>
      </c>
      <c r="E54" s="12"/>
      <c r="F54" s="16"/>
      <c r="G54" s="16"/>
      <c r="H54" s="81"/>
      <c r="J54" s="218"/>
      <c r="K54" s="327" t="s">
        <v>238</v>
      </c>
      <c r="L54" s="219"/>
      <c r="M54" s="219"/>
      <c r="N54" s="219"/>
      <c r="O54" s="231"/>
      <c r="P54" s="235"/>
      <c r="Q54" s="235"/>
      <c r="R54" s="315"/>
      <c r="S54" s="219"/>
      <c r="T54" s="218"/>
      <c r="U54" s="328" t="s">
        <v>238</v>
      </c>
      <c r="V54" s="219"/>
      <c r="W54" s="219"/>
      <c r="X54" s="219"/>
      <c r="Y54" s="231"/>
      <c r="Z54" s="235"/>
      <c r="AA54" s="235"/>
      <c r="AB54" s="315"/>
      <c r="AC54" s="218"/>
    </row>
    <row r="55" spans="1:29" ht="17.25" customHeight="1" thickBot="1">
      <c r="A55" s="4" t="s">
        <v>91</v>
      </c>
      <c r="B55" s="666" t="s">
        <v>92</v>
      </c>
      <c r="C55" s="667"/>
      <c r="D55" s="668"/>
      <c r="E55" s="669" t="s">
        <v>93</v>
      </c>
      <c r="F55" s="670"/>
      <c r="G55" s="16"/>
      <c r="H55" s="81"/>
      <c r="J55" s="218"/>
      <c r="K55" s="219" t="s">
        <v>91</v>
      </c>
      <c r="L55" s="488" t="s">
        <v>92</v>
      </c>
      <c r="M55" s="489"/>
      <c r="N55" s="490"/>
      <c r="O55" s="491" t="s">
        <v>93</v>
      </c>
      <c r="P55" s="492"/>
      <c r="Q55" s="235"/>
      <c r="R55" s="315"/>
      <c r="S55" s="219"/>
      <c r="T55" s="218"/>
      <c r="U55" s="219" t="s">
        <v>91</v>
      </c>
      <c r="V55" s="488" t="s">
        <v>92</v>
      </c>
      <c r="W55" s="489"/>
      <c r="X55" s="490"/>
      <c r="Y55" s="491" t="s">
        <v>93</v>
      </c>
      <c r="Z55" s="492"/>
      <c r="AA55" s="235"/>
      <c r="AB55" s="315"/>
      <c r="AC55" s="218"/>
    </row>
    <row r="56" spans="1:29" ht="17.25" customHeight="1" thickTop="1">
      <c r="A56" s="4" t="s">
        <v>91</v>
      </c>
      <c r="B56" s="690" t="s">
        <v>242</v>
      </c>
      <c r="C56" s="691"/>
      <c r="D56" s="692"/>
      <c r="E56" s="693">
        <f>F7</f>
        <v>0</v>
      </c>
      <c r="F56" s="694"/>
      <c r="G56" s="16"/>
      <c r="H56" s="81"/>
      <c r="J56" s="218"/>
      <c r="K56" s="219" t="s">
        <v>91</v>
      </c>
      <c r="L56" s="464" t="s">
        <v>242</v>
      </c>
      <c r="M56" s="465"/>
      <c r="N56" s="466"/>
      <c r="O56" s="467">
        <f>P7</f>
        <v>100000</v>
      </c>
      <c r="P56" s="468"/>
      <c r="Q56" s="235"/>
      <c r="R56" s="315"/>
      <c r="S56" s="219"/>
      <c r="T56" s="218"/>
      <c r="U56" s="219" t="s">
        <v>91</v>
      </c>
      <c r="V56" s="464" t="s">
        <v>242</v>
      </c>
      <c r="W56" s="465"/>
      <c r="X56" s="466"/>
      <c r="Y56" s="467">
        <f>Z7</f>
        <v>100000</v>
      </c>
      <c r="Z56" s="468"/>
      <c r="AA56" s="235"/>
      <c r="AB56" s="315"/>
      <c r="AC56" s="218"/>
    </row>
    <row r="57" spans="1:29" ht="17.25" customHeight="1" thickBot="1">
      <c r="B57" s="673" t="s">
        <v>243</v>
      </c>
      <c r="C57" s="674"/>
      <c r="D57" s="675"/>
      <c r="E57" s="676">
        <f>H51</f>
        <v>0</v>
      </c>
      <c r="F57" s="677"/>
      <c r="G57" s="16"/>
      <c r="H57" s="81"/>
      <c r="J57" s="218"/>
      <c r="K57" s="219"/>
      <c r="L57" s="469" t="s">
        <v>243</v>
      </c>
      <c r="M57" s="470"/>
      <c r="N57" s="471"/>
      <c r="O57" s="472">
        <f>R51</f>
        <v>100000</v>
      </c>
      <c r="P57" s="473"/>
      <c r="Q57" s="235"/>
      <c r="R57" s="315"/>
      <c r="S57" s="219"/>
      <c r="T57" s="218"/>
      <c r="U57" s="219"/>
      <c r="V57" s="469" t="s">
        <v>243</v>
      </c>
      <c r="W57" s="470"/>
      <c r="X57" s="471"/>
      <c r="Y57" s="472">
        <f>AB51</f>
        <v>83300</v>
      </c>
      <c r="Z57" s="473"/>
      <c r="AA57" s="235"/>
      <c r="AB57" s="315"/>
      <c r="AC57" s="218"/>
    </row>
    <row r="58" spans="1:29" ht="17.25" customHeight="1" thickBot="1">
      <c r="B58" s="678" t="s">
        <v>94</v>
      </c>
      <c r="C58" s="679"/>
      <c r="D58" s="680"/>
      <c r="E58" s="681">
        <f>E56-E57</f>
        <v>0</v>
      </c>
      <c r="F58" s="682"/>
      <c r="G58" s="16"/>
      <c r="H58" s="81"/>
      <c r="J58" s="218"/>
      <c r="K58" s="219"/>
      <c r="L58" s="474" t="s">
        <v>94</v>
      </c>
      <c r="M58" s="475"/>
      <c r="N58" s="476"/>
      <c r="O58" s="477">
        <f>O56-O57</f>
        <v>0</v>
      </c>
      <c r="P58" s="478"/>
      <c r="Q58" s="235"/>
      <c r="R58" s="315"/>
      <c r="S58" s="219"/>
      <c r="T58" s="218"/>
      <c r="U58" s="219"/>
      <c r="V58" s="474" t="s">
        <v>94</v>
      </c>
      <c r="W58" s="475"/>
      <c r="X58" s="476"/>
      <c r="Y58" s="477">
        <f>Y56-Y57</f>
        <v>16700</v>
      </c>
      <c r="Z58" s="478"/>
      <c r="AA58" s="235"/>
      <c r="AB58" s="315"/>
      <c r="AC58" s="218"/>
    </row>
    <row r="59" spans="1:29" s="82" customFormat="1" ht="19.5" customHeight="1">
      <c r="A59" s="683"/>
      <c r="B59" s="683"/>
      <c r="C59" s="683"/>
      <c r="D59" s="683"/>
      <c r="E59" s="683"/>
      <c r="F59" s="683"/>
      <c r="G59" s="683"/>
      <c r="H59" s="683"/>
      <c r="J59" s="316"/>
      <c r="K59" s="463"/>
      <c r="L59" s="463"/>
      <c r="M59" s="463"/>
      <c r="N59" s="463"/>
      <c r="O59" s="463"/>
      <c r="P59" s="463"/>
      <c r="Q59" s="463"/>
      <c r="R59" s="463"/>
      <c r="S59" s="316"/>
      <c r="T59" s="316"/>
      <c r="U59" s="463"/>
      <c r="V59" s="463"/>
      <c r="W59" s="463"/>
      <c r="X59" s="463"/>
      <c r="Y59" s="463"/>
      <c r="Z59" s="463"/>
      <c r="AA59" s="463"/>
      <c r="AB59" s="463"/>
      <c r="AC59" s="316"/>
    </row>
    <row r="60" spans="1:29" ht="19.5" customHeight="1">
      <c r="E60" s="9"/>
      <c r="T60" s="218"/>
      <c r="U60" s="218"/>
      <c r="V60" s="218"/>
      <c r="W60" s="218"/>
      <c r="X60" s="218"/>
      <c r="Y60" s="317"/>
      <c r="Z60" s="218"/>
      <c r="AA60" s="218"/>
      <c r="AB60" s="218"/>
      <c r="AC60" s="218"/>
    </row>
    <row r="61" spans="1:29" ht="19.5" customHeight="1">
      <c r="E61" s="9"/>
    </row>
    <row r="62" spans="1:29" ht="19.5" customHeight="1">
      <c r="E62" s="9"/>
    </row>
    <row r="63" spans="1:29" ht="19.5" customHeight="1">
      <c r="D63" s="4" t="s">
        <v>91</v>
      </c>
      <c r="E63" s="9"/>
    </row>
    <row r="64" spans="1:29" ht="19.5" customHeight="1">
      <c r="E64" s="10"/>
    </row>
    <row r="65" spans="2:5" ht="19.5" customHeight="1">
      <c r="E65" s="10"/>
    </row>
    <row r="66" spans="2:5" ht="15" customHeight="1"/>
    <row r="67" spans="2:5" ht="15" customHeight="1">
      <c r="B67" s="12" t="s">
        <v>91</v>
      </c>
      <c r="C67" s="12"/>
      <c r="D67" s="12"/>
      <c r="E67" s="12"/>
    </row>
  </sheetData>
  <mergeCells count="209">
    <mergeCell ref="B57:D57"/>
    <mergeCell ref="E57:F57"/>
    <mergeCell ref="B58:D58"/>
    <mergeCell ref="E58:F58"/>
    <mergeCell ref="A59:H59"/>
    <mergeCell ref="A36:A38"/>
    <mergeCell ref="B36:D36"/>
    <mergeCell ref="B37:D37"/>
    <mergeCell ref="B38:D38"/>
    <mergeCell ref="A39:A42"/>
    <mergeCell ref="B39:D39"/>
    <mergeCell ref="B40:D40"/>
    <mergeCell ref="B41:D41"/>
    <mergeCell ref="B42:D42"/>
    <mergeCell ref="B56:D56"/>
    <mergeCell ref="E56:F56"/>
    <mergeCell ref="A43:A45"/>
    <mergeCell ref="B43:D43"/>
    <mergeCell ref="B44:D44"/>
    <mergeCell ref="B45:D45"/>
    <mergeCell ref="A46:A48"/>
    <mergeCell ref="B46:D46"/>
    <mergeCell ref="B47:D47"/>
    <mergeCell ref="B48:D48"/>
    <mergeCell ref="B49:D49"/>
    <mergeCell ref="B50:D50"/>
    <mergeCell ref="A51:D51"/>
    <mergeCell ref="B55:D55"/>
    <mergeCell ref="E55:F55"/>
    <mergeCell ref="B28:D28"/>
    <mergeCell ref="B29:D29"/>
    <mergeCell ref="B30:D30"/>
    <mergeCell ref="B31:D31"/>
    <mergeCell ref="A32:A35"/>
    <mergeCell ref="B32:D32"/>
    <mergeCell ref="B33:D33"/>
    <mergeCell ref="B34:D34"/>
    <mergeCell ref="B35:D35"/>
    <mergeCell ref="A28:A31"/>
    <mergeCell ref="A22:A24"/>
    <mergeCell ref="B22:D22"/>
    <mergeCell ref="E16:F17"/>
    <mergeCell ref="G22:H24"/>
    <mergeCell ref="B23:D23"/>
    <mergeCell ref="B24:D24"/>
    <mergeCell ref="A25:A27"/>
    <mergeCell ref="B25:D25"/>
    <mergeCell ref="B26:D26"/>
    <mergeCell ref="B27:D27"/>
    <mergeCell ref="B11:D11"/>
    <mergeCell ref="B12:D12"/>
    <mergeCell ref="A13:D13"/>
    <mergeCell ref="A16:A17"/>
    <mergeCell ref="B16:D17"/>
    <mergeCell ref="G16:H16"/>
    <mergeCell ref="G17:H17"/>
    <mergeCell ref="A18:A21"/>
    <mergeCell ref="B18:D18"/>
    <mergeCell ref="B19:D19"/>
    <mergeCell ref="B20:D20"/>
    <mergeCell ref="B21:D21"/>
    <mergeCell ref="K1:R1"/>
    <mergeCell ref="L6:N6"/>
    <mergeCell ref="O6:P6"/>
    <mergeCell ref="L7:N7"/>
    <mergeCell ref="L8:N8"/>
    <mergeCell ref="A9:A10"/>
    <mergeCell ref="B9:D9"/>
    <mergeCell ref="B10:D10"/>
    <mergeCell ref="D3:G3"/>
    <mergeCell ref="A1:H1"/>
    <mergeCell ref="B6:D6"/>
    <mergeCell ref="E6:F6"/>
    <mergeCell ref="B7:D7"/>
    <mergeCell ref="B8:D8"/>
    <mergeCell ref="D4:G4"/>
    <mergeCell ref="K13:N13"/>
    <mergeCell ref="K16:K17"/>
    <mergeCell ref="L16:N17"/>
    <mergeCell ref="O16:P17"/>
    <mergeCell ref="Q16:R16"/>
    <mergeCell ref="Q17:R17"/>
    <mergeCell ref="K9:K10"/>
    <mergeCell ref="L9:N9"/>
    <mergeCell ref="L10:N10"/>
    <mergeCell ref="L11:N11"/>
    <mergeCell ref="L12:N12"/>
    <mergeCell ref="K22:K24"/>
    <mergeCell ref="L22:N22"/>
    <mergeCell ref="Q22:R24"/>
    <mergeCell ref="L23:N23"/>
    <mergeCell ref="L24:N24"/>
    <mergeCell ref="K18:K21"/>
    <mergeCell ref="L18:N18"/>
    <mergeCell ref="L19:N19"/>
    <mergeCell ref="L20:N20"/>
    <mergeCell ref="L21:N21"/>
    <mergeCell ref="K32:K35"/>
    <mergeCell ref="L32:N32"/>
    <mergeCell ref="L33:N33"/>
    <mergeCell ref="L34:N34"/>
    <mergeCell ref="L35:N35"/>
    <mergeCell ref="K25:K27"/>
    <mergeCell ref="L25:N25"/>
    <mergeCell ref="L26:N26"/>
    <mergeCell ref="L27:N27"/>
    <mergeCell ref="K28:K31"/>
    <mergeCell ref="L28:N28"/>
    <mergeCell ref="L29:N29"/>
    <mergeCell ref="L30:N30"/>
    <mergeCell ref="L31:N31"/>
    <mergeCell ref="K36:K38"/>
    <mergeCell ref="L36:N36"/>
    <mergeCell ref="L37:N37"/>
    <mergeCell ref="L38:N38"/>
    <mergeCell ref="K39:K42"/>
    <mergeCell ref="L39:N39"/>
    <mergeCell ref="L40:N40"/>
    <mergeCell ref="L41:N41"/>
    <mergeCell ref="L42:N42"/>
    <mergeCell ref="K51:N51"/>
    <mergeCell ref="L55:N55"/>
    <mergeCell ref="O55:P55"/>
    <mergeCell ref="K43:K45"/>
    <mergeCell ref="L43:N43"/>
    <mergeCell ref="L44:N44"/>
    <mergeCell ref="L45:N45"/>
    <mergeCell ref="K46:K48"/>
    <mergeCell ref="L46:N46"/>
    <mergeCell ref="L47:N47"/>
    <mergeCell ref="L48:N48"/>
    <mergeCell ref="K59:R59"/>
    <mergeCell ref="U1:AB1"/>
    <mergeCell ref="V6:X6"/>
    <mergeCell ref="Y6:Z6"/>
    <mergeCell ref="V7:X7"/>
    <mergeCell ref="V8:X8"/>
    <mergeCell ref="U9:U10"/>
    <mergeCell ref="V9:X9"/>
    <mergeCell ref="V10:X10"/>
    <mergeCell ref="V11:X11"/>
    <mergeCell ref="V12:X12"/>
    <mergeCell ref="U13:X13"/>
    <mergeCell ref="U16:U17"/>
    <mergeCell ref="V16:X17"/>
    <mergeCell ref="Y16:Z17"/>
    <mergeCell ref="AA16:AB16"/>
    <mergeCell ref="L56:N56"/>
    <mergeCell ref="O56:P56"/>
    <mergeCell ref="L57:N57"/>
    <mergeCell ref="O57:P57"/>
    <mergeCell ref="L58:N58"/>
    <mergeCell ref="O58:P58"/>
    <mergeCell ref="L49:N49"/>
    <mergeCell ref="L50:N50"/>
    <mergeCell ref="U22:U24"/>
    <mergeCell ref="V22:X22"/>
    <mergeCell ref="AA22:AB24"/>
    <mergeCell ref="V23:X23"/>
    <mergeCell ref="V24:X24"/>
    <mergeCell ref="AA17:AB17"/>
    <mergeCell ref="U18:U21"/>
    <mergeCell ref="V18:X18"/>
    <mergeCell ref="V19:X19"/>
    <mergeCell ref="V20:X20"/>
    <mergeCell ref="V21:X21"/>
    <mergeCell ref="U32:U35"/>
    <mergeCell ref="V32:X32"/>
    <mergeCell ref="V33:X33"/>
    <mergeCell ref="V34:X34"/>
    <mergeCell ref="V35:X35"/>
    <mergeCell ref="U25:U27"/>
    <mergeCell ref="V25:X25"/>
    <mergeCell ref="V26:X26"/>
    <mergeCell ref="V27:X27"/>
    <mergeCell ref="U28:U31"/>
    <mergeCell ref="V28:X28"/>
    <mergeCell ref="V29:X29"/>
    <mergeCell ref="V30:X30"/>
    <mergeCell ref="V31:X31"/>
    <mergeCell ref="U43:U45"/>
    <mergeCell ref="V43:X43"/>
    <mergeCell ref="V44:X44"/>
    <mergeCell ref="V45:X45"/>
    <mergeCell ref="U46:U48"/>
    <mergeCell ref="V46:X46"/>
    <mergeCell ref="V47:X47"/>
    <mergeCell ref="V48:X48"/>
    <mergeCell ref="U36:U38"/>
    <mergeCell ref="V36:X36"/>
    <mergeCell ref="V37:X37"/>
    <mergeCell ref="V38:X38"/>
    <mergeCell ref="U39:U42"/>
    <mergeCell ref="V39:X39"/>
    <mergeCell ref="V40:X40"/>
    <mergeCell ref="V41:X41"/>
    <mergeCell ref="V42:X42"/>
    <mergeCell ref="U59:AB59"/>
    <mergeCell ref="V56:X56"/>
    <mergeCell ref="Y56:Z56"/>
    <mergeCell ref="V57:X57"/>
    <mergeCell ref="Y57:Z57"/>
    <mergeCell ref="V58:X58"/>
    <mergeCell ref="Y58:Z58"/>
    <mergeCell ref="V49:X49"/>
    <mergeCell ref="V50:X50"/>
    <mergeCell ref="U51:X51"/>
    <mergeCell ref="V55:X55"/>
    <mergeCell ref="Y55:Z55"/>
  </mergeCells>
  <phoneticPr fontId="3"/>
  <dataValidations count="1">
    <dataValidation allowBlank="1" showInputMessage="1" showErrorMessage="1" promptTitle="！入力不要！" prompt="自動入力のため、入力しないこと。" sqref="D3:G4" xr:uid="{4C265FBC-3F89-4E26-9429-671717580A42}"/>
  </dataValidations>
  <pageMargins left="0.86614173228346458" right="0.47244094488188981" top="0.27559055118110237" bottom="0.27559055118110237" header="0" footer="0"/>
  <pageSetup paperSize="9" scale="8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F0E76-391B-47F7-B92C-E2825F000139}">
  <sheetPr>
    <pageSetUpPr fitToPage="1"/>
  </sheetPr>
  <dimension ref="A1:L74"/>
  <sheetViews>
    <sheetView view="pageBreakPreview" zoomScale="90" zoomScaleNormal="100" zoomScaleSheetLayoutView="90" workbookViewId="0">
      <selection activeCell="G38" sqref="G38:H38"/>
    </sheetView>
  </sheetViews>
  <sheetFormatPr defaultColWidth="8.19921875" defaultRowHeight="14.4"/>
  <cols>
    <col min="1" max="1" width="3.09765625" style="12" customWidth="1"/>
    <col min="2" max="2" width="7.59765625" style="4" customWidth="1"/>
    <col min="3" max="3" width="25.59765625" style="4" customWidth="1"/>
    <col min="4" max="4" width="8.59765625" style="4" customWidth="1"/>
    <col min="5" max="5" width="3.09765625" style="12" customWidth="1"/>
    <col min="6" max="6" width="8.59765625" style="4" customWidth="1"/>
    <col min="7" max="7" width="13.59765625" style="4" customWidth="1"/>
    <col min="8" max="8" width="9.69921875" style="4" customWidth="1"/>
    <col min="9" max="9" width="0.19921875" style="4" customWidth="1"/>
    <col min="10" max="16384" width="8.19921875" style="4"/>
  </cols>
  <sheetData>
    <row r="1" spans="1:9" ht="19.2">
      <c r="B1" s="696" t="s">
        <v>128</v>
      </c>
      <c r="C1" s="696"/>
      <c r="D1" s="696"/>
      <c r="E1" s="696"/>
      <c r="F1" s="696"/>
      <c r="G1" s="696"/>
      <c r="H1" s="696"/>
      <c r="I1" s="696"/>
    </row>
    <row r="2" spans="1:9" ht="18.75" customHeight="1">
      <c r="B2" s="127" t="s">
        <v>140</v>
      </c>
      <c r="C2" s="704" t="str">
        <f>IF(実績報告書兼精算書!G7=0,"入力不要",実績報告書兼精算書!G7)</f>
        <v>入力不要</v>
      </c>
      <c r="D2" s="704"/>
      <c r="E2" s="704"/>
      <c r="F2" s="704"/>
      <c r="G2" s="697" t="s">
        <v>129</v>
      </c>
      <c r="H2" s="697"/>
    </row>
    <row r="3" spans="1:9" ht="18.75" customHeight="1" thickBot="1">
      <c r="D3" s="83" t="s">
        <v>141</v>
      </c>
      <c r="E3" s="705"/>
      <c r="F3" s="705"/>
      <c r="G3" s="705"/>
      <c r="H3" s="100"/>
    </row>
    <row r="4" spans="1:9" ht="17.25" customHeight="1" thickBot="1">
      <c r="A4" s="101"/>
      <c r="B4" s="102" t="s">
        <v>130</v>
      </c>
      <c r="C4" s="103" t="s">
        <v>131</v>
      </c>
      <c r="D4" s="698" t="s">
        <v>132</v>
      </c>
      <c r="E4" s="699"/>
      <c r="F4" s="700"/>
      <c r="G4" s="104" t="s">
        <v>133</v>
      </c>
      <c r="H4" s="105" t="s">
        <v>134</v>
      </c>
    </row>
    <row r="5" spans="1:9" ht="17.25" customHeight="1">
      <c r="A5" s="118" t="s">
        <v>55</v>
      </c>
      <c r="B5" s="123">
        <v>45446</v>
      </c>
      <c r="C5" s="119" t="s">
        <v>139</v>
      </c>
      <c r="D5" s="131">
        <v>0.41666666666666669</v>
      </c>
      <c r="E5" s="124" t="s">
        <v>135</v>
      </c>
      <c r="F5" s="132">
        <v>0.5</v>
      </c>
      <c r="G5" s="133">
        <f>F5-D5</f>
        <v>8.3333333333333315E-2</v>
      </c>
      <c r="H5" s="134"/>
    </row>
    <row r="6" spans="1:9" ht="22.5" customHeight="1">
      <c r="A6" s="106">
        <v>1</v>
      </c>
      <c r="B6" s="120"/>
      <c r="C6" s="107"/>
      <c r="D6" s="125"/>
      <c r="E6" s="117" t="s">
        <v>135</v>
      </c>
      <c r="F6" s="126"/>
      <c r="G6" s="129">
        <f>F6-D6</f>
        <v>0</v>
      </c>
      <c r="H6" s="108"/>
    </row>
    <row r="7" spans="1:9" ht="22.5" customHeight="1">
      <c r="A7" s="109">
        <v>2</v>
      </c>
      <c r="B7" s="121"/>
      <c r="C7" s="110"/>
      <c r="D7" s="111"/>
      <c r="E7" s="112" t="s">
        <v>135</v>
      </c>
      <c r="F7" s="113"/>
      <c r="G7" s="129">
        <f t="shared" ref="G7:G36" si="0">F7-D7</f>
        <v>0</v>
      </c>
      <c r="H7" s="114"/>
    </row>
    <row r="8" spans="1:9" ht="22.5" customHeight="1">
      <c r="A8" s="109">
        <v>3</v>
      </c>
      <c r="B8" s="121"/>
      <c r="C8" s="110"/>
      <c r="D8" s="111"/>
      <c r="E8" s="112" t="s">
        <v>135</v>
      </c>
      <c r="F8" s="113"/>
      <c r="G8" s="129">
        <f t="shared" si="0"/>
        <v>0</v>
      </c>
      <c r="H8" s="114"/>
    </row>
    <row r="9" spans="1:9" ht="22.5" customHeight="1">
      <c r="A9" s="109">
        <v>4</v>
      </c>
      <c r="B9" s="122"/>
      <c r="C9" s="110"/>
      <c r="D9" s="111"/>
      <c r="E9" s="112" t="s">
        <v>135</v>
      </c>
      <c r="F9" s="113"/>
      <c r="G9" s="129">
        <f t="shared" si="0"/>
        <v>0</v>
      </c>
      <c r="H9" s="114"/>
    </row>
    <row r="10" spans="1:9" ht="22.5" customHeight="1">
      <c r="A10" s="109">
        <v>5</v>
      </c>
      <c r="B10" s="122"/>
      <c r="C10" s="110"/>
      <c r="D10" s="111"/>
      <c r="E10" s="112" t="s">
        <v>135</v>
      </c>
      <c r="F10" s="113"/>
      <c r="G10" s="129">
        <f t="shared" si="0"/>
        <v>0</v>
      </c>
      <c r="H10" s="114"/>
    </row>
    <row r="11" spans="1:9" ht="22.5" customHeight="1">
      <c r="A11" s="109">
        <v>6</v>
      </c>
      <c r="B11" s="122"/>
      <c r="C11" s="110"/>
      <c r="D11" s="111"/>
      <c r="E11" s="112" t="s">
        <v>135</v>
      </c>
      <c r="F11" s="113"/>
      <c r="G11" s="129">
        <f t="shared" si="0"/>
        <v>0</v>
      </c>
      <c r="H11" s="114"/>
    </row>
    <row r="12" spans="1:9" ht="22.5" customHeight="1">
      <c r="A12" s="109">
        <v>7</v>
      </c>
      <c r="B12" s="122"/>
      <c r="C12" s="110"/>
      <c r="D12" s="111"/>
      <c r="E12" s="112" t="s">
        <v>135</v>
      </c>
      <c r="F12" s="113"/>
      <c r="G12" s="129">
        <f t="shared" si="0"/>
        <v>0</v>
      </c>
      <c r="H12" s="114"/>
    </row>
    <row r="13" spans="1:9" ht="22.5" customHeight="1">
      <c r="A13" s="109">
        <v>8</v>
      </c>
      <c r="B13" s="122"/>
      <c r="C13" s="110"/>
      <c r="D13" s="111"/>
      <c r="E13" s="112" t="s">
        <v>135</v>
      </c>
      <c r="F13" s="113"/>
      <c r="G13" s="129">
        <f t="shared" si="0"/>
        <v>0</v>
      </c>
      <c r="H13" s="114"/>
    </row>
    <row r="14" spans="1:9" ht="22.5" customHeight="1">
      <c r="A14" s="109">
        <v>9</v>
      </c>
      <c r="B14" s="122"/>
      <c r="C14" s="110"/>
      <c r="D14" s="111"/>
      <c r="E14" s="112" t="s">
        <v>135</v>
      </c>
      <c r="F14" s="113"/>
      <c r="G14" s="129">
        <f t="shared" si="0"/>
        <v>0</v>
      </c>
      <c r="H14" s="114"/>
    </row>
    <row r="15" spans="1:9" ht="22.5" customHeight="1">
      <c r="A15" s="109">
        <v>10</v>
      </c>
      <c r="B15" s="122"/>
      <c r="C15" s="110"/>
      <c r="D15" s="111"/>
      <c r="E15" s="112" t="s">
        <v>135</v>
      </c>
      <c r="F15" s="113"/>
      <c r="G15" s="129">
        <f t="shared" si="0"/>
        <v>0</v>
      </c>
      <c r="H15" s="114"/>
    </row>
    <row r="16" spans="1:9" ht="22.5" customHeight="1">
      <c r="A16" s="109">
        <v>11</v>
      </c>
      <c r="B16" s="122"/>
      <c r="C16" s="110"/>
      <c r="D16" s="111"/>
      <c r="E16" s="112" t="s">
        <v>135</v>
      </c>
      <c r="F16" s="113"/>
      <c r="G16" s="129">
        <f t="shared" si="0"/>
        <v>0</v>
      </c>
      <c r="H16" s="114"/>
    </row>
    <row r="17" spans="1:8" ht="22.5" customHeight="1">
      <c r="A17" s="109">
        <v>12</v>
      </c>
      <c r="B17" s="122"/>
      <c r="C17" s="110"/>
      <c r="D17" s="111"/>
      <c r="E17" s="112" t="s">
        <v>135</v>
      </c>
      <c r="F17" s="113"/>
      <c r="G17" s="129">
        <f t="shared" si="0"/>
        <v>0</v>
      </c>
      <c r="H17" s="114"/>
    </row>
    <row r="18" spans="1:8" ht="22.5" customHeight="1">
      <c r="A18" s="109">
        <v>13</v>
      </c>
      <c r="B18" s="122"/>
      <c r="C18" s="110"/>
      <c r="D18" s="111"/>
      <c r="E18" s="112" t="s">
        <v>135</v>
      </c>
      <c r="F18" s="113"/>
      <c r="G18" s="129">
        <f t="shared" si="0"/>
        <v>0</v>
      </c>
      <c r="H18" s="114"/>
    </row>
    <row r="19" spans="1:8" ht="22.5" customHeight="1">
      <c r="A19" s="109">
        <v>14</v>
      </c>
      <c r="B19" s="122"/>
      <c r="C19" s="110"/>
      <c r="D19" s="111"/>
      <c r="E19" s="112" t="s">
        <v>135</v>
      </c>
      <c r="F19" s="113"/>
      <c r="G19" s="129">
        <f t="shared" si="0"/>
        <v>0</v>
      </c>
      <c r="H19" s="114"/>
    </row>
    <row r="20" spans="1:8" ht="22.5" customHeight="1">
      <c r="A20" s="109">
        <v>15</v>
      </c>
      <c r="B20" s="122"/>
      <c r="C20" s="110"/>
      <c r="D20" s="111"/>
      <c r="E20" s="112" t="s">
        <v>135</v>
      </c>
      <c r="F20" s="113"/>
      <c r="G20" s="129">
        <f t="shared" si="0"/>
        <v>0</v>
      </c>
      <c r="H20" s="114"/>
    </row>
    <row r="21" spans="1:8" ht="22.5" customHeight="1">
      <c r="A21" s="109">
        <v>16</v>
      </c>
      <c r="B21" s="122"/>
      <c r="C21" s="110"/>
      <c r="D21" s="111"/>
      <c r="E21" s="112" t="s">
        <v>135</v>
      </c>
      <c r="F21" s="113"/>
      <c r="G21" s="129">
        <f t="shared" si="0"/>
        <v>0</v>
      </c>
      <c r="H21" s="114"/>
    </row>
    <row r="22" spans="1:8" ht="22.5" customHeight="1">
      <c r="A22" s="109">
        <v>17</v>
      </c>
      <c r="B22" s="122"/>
      <c r="C22" s="110"/>
      <c r="D22" s="111"/>
      <c r="E22" s="112" t="s">
        <v>135</v>
      </c>
      <c r="F22" s="113"/>
      <c r="G22" s="129">
        <f t="shared" si="0"/>
        <v>0</v>
      </c>
      <c r="H22" s="114"/>
    </row>
    <row r="23" spans="1:8" ht="22.5" customHeight="1">
      <c r="A23" s="109">
        <v>18</v>
      </c>
      <c r="B23" s="122"/>
      <c r="C23" s="110"/>
      <c r="D23" s="111"/>
      <c r="E23" s="112" t="s">
        <v>135</v>
      </c>
      <c r="F23" s="113"/>
      <c r="G23" s="129">
        <f t="shared" si="0"/>
        <v>0</v>
      </c>
      <c r="H23" s="114"/>
    </row>
    <row r="24" spans="1:8" ht="22.5" customHeight="1">
      <c r="A24" s="109">
        <v>19</v>
      </c>
      <c r="B24" s="122"/>
      <c r="C24" s="110"/>
      <c r="D24" s="111"/>
      <c r="E24" s="112" t="s">
        <v>135</v>
      </c>
      <c r="F24" s="113"/>
      <c r="G24" s="129">
        <f t="shared" si="0"/>
        <v>0</v>
      </c>
      <c r="H24" s="114"/>
    </row>
    <row r="25" spans="1:8" ht="22.5" customHeight="1">
      <c r="A25" s="109">
        <v>20</v>
      </c>
      <c r="B25" s="122"/>
      <c r="C25" s="110"/>
      <c r="D25" s="111"/>
      <c r="E25" s="112" t="s">
        <v>135</v>
      </c>
      <c r="F25" s="113"/>
      <c r="G25" s="129">
        <f t="shared" si="0"/>
        <v>0</v>
      </c>
      <c r="H25" s="114"/>
    </row>
    <row r="26" spans="1:8" ht="22.5" customHeight="1">
      <c r="A26" s="109">
        <v>21</v>
      </c>
      <c r="B26" s="122"/>
      <c r="C26" s="110"/>
      <c r="D26" s="111"/>
      <c r="E26" s="112" t="s">
        <v>135</v>
      </c>
      <c r="F26" s="113"/>
      <c r="G26" s="129">
        <f t="shared" si="0"/>
        <v>0</v>
      </c>
      <c r="H26" s="114"/>
    </row>
    <row r="27" spans="1:8" ht="22.5" customHeight="1">
      <c r="A27" s="109">
        <v>22</v>
      </c>
      <c r="B27" s="122"/>
      <c r="C27" s="110"/>
      <c r="D27" s="111"/>
      <c r="E27" s="112" t="s">
        <v>135</v>
      </c>
      <c r="F27" s="113"/>
      <c r="G27" s="129">
        <f t="shared" si="0"/>
        <v>0</v>
      </c>
      <c r="H27" s="114"/>
    </row>
    <row r="28" spans="1:8" ht="22.5" customHeight="1">
      <c r="A28" s="109">
        <v>23</v>
      </c>
      <c r="B28" s="122"/>
      <c r="C28" s="110"/>
      <c r="D28" s="111"/>
      <c r="E28" s="112" t="s">
        <v>135</v>
      </c>
      <c r="F28" s="113"/>
      <c r="G28" s="129">
        <f t="shared" si="0"/>
        <v>0</v>
      </c>
      <c r="H28" s="114"/>
    </row>
    <row r="29" spans="1:8" ht="22.5" customHeight="1">
      <c r="A29" s="109">
        <v>24</v>
      </c>
      <c r="B29" s="122"/>
      <c r="C29" s="110"/>
      <c r="D29" s="111"/>
      <c r="E29" s="112" t="s">
        <v>135</v>
      </c>
      <c r="F29" s="113"/>
      <c r="G29" s="129">
        <f t="shared" si="0"/>
        <v>0</v>
      </c>
      <c r="H29" s="114"/>
    </row>
    <row r="30" spans="1:8" ht="22.5" customHeight="1">
      <c r="A30" s="109">
        <v>25</v>
      </c>
      <c r="B30" s="122"/>
      <c r="C30" s="110"/>
      <c r="D30" s="111"/>
      <c r="E30" s="112" t="s">
        <v>135</v>
      </c>
      <c r="F30" s="113"/>
      <c r="G30" s="129">
        <f t="shared" si="0"/>
        <v>0</v>
      </c>
      <c r="H30" s="114"/>
    </row>
    <row r="31" spans="1:8" ht="22.5" customHeight="1">
      <c r="A31" s="109">
        <v>26</v>
      </c>
      <c r="B31" s="122"/>
      <c r="C31" s="110"/>
      <c r="D31" s="111"/>
      <c r="E31" s="112" t="s">
        <v>135</v>
      </c>
      <c r="F31" s="113"/>
      <c r="G31" s="129">
        <f t="shared" si="0"/>
        <v>0</v>
      </c>
      <c r="H31" s="114"/>
    </row>
    <row r="32" spans="1:8" ht="22.5" customHeight="1">
      <c r="A32" s="109">
        <v>27</v>
      </c>
      <c r="B32" s="122"/>
      <c r="C32" s="110"/>
      <c r="D32" s="111"/>
      <c r="E32" s="112" t="s">
        <v>135</v>
      </c>
      <c r="F32" s="113"/>
      <c r="G32" s="129">
        <f t="shared" si="0"/>
        <v>0</v>
      </c>
      <c r="H32" s="114"/>
    </row>
    <row r="33" spans="1:12" ht="22.5" customHeight="1">
      <c r="A33" s="109">
        <v>28</v>
      </c>
      <c r="B33" s="122"/>
      <c r="C33" s="110"/>
      <c r="D33" s="111"/>
      <c r="E33" s="112" t="s">
        <v>135</v>
      </c>
      <c r="F33" s="113"/>
      <c r="G33" s="129">
        <f t="shared" si="0"/>
        <v>0</v>
      </c>
      <c r="H33" s="114"/>
    </row>
    <row r="34" spans="1:12" ht="22.5" customHeight="1">
      <c r="A34" s="109">
        <v>29</v>
      </c>
      <c r="B34" s="122"/>
      <c r="C34" s="110"/>
      <c r="D34" s="111"/>
      <c r="E34" s="112" t="s">
        <v>135</v>
      </c>
      <c r="F34" s="113"/>
      <c r="G34" s="129">
        <f t="shared" si="0"/>
        <v>0</v>
      </c>
      <c r="H34" s="114"/>
    </row>
    <row r="35" spans="1:12" ht="22.5" customHeight="1">
      <c r="A35" s="109">
        <v>30</v>
      </c>
      <c r="B35" s="122"/>
      <c r="C35" s="110"/>
      <c r="D35" s="111"/>
      <c r="E35" s="112" t="s">
        <v>135</v>
      </c>
      <c r="F35" s="113"/>
      <c r="G35" s="129">
        <f t="shared" si="0"/>
        <v>0</v>
      </c>
      <c r="H35" s="114"/>
    </row>
    <row r="36" spans="1:12" ht="22.5" customHeight="1">
      <c r="A36" s="109">
        <v>31</v>
      </c>
      <c r="B36" s="122"/>
      <c r="C36" s="110"/>
      <c r="D36" s="111"/>
      <c r="E36" s="112" t="s">
        <v>135</v>
      </c>
      <c r="F36" s="113"/>
      <c r="G36" s="129">
        <f t="shared" si="0"/>
        <v>0</v>
      </c>
      <c r="H36" s="114"/>
      <c r="L36" s="128"/>
    </row>
    <row r="37" spans="1:12" ht="18" customHeight="1"/>
    <row r="38" spans="1:12" ht="22.5" customHeight="1" thickBot="1">
      <c r="D38" s="115" t="s">
        <v>136</v>
      </c>
      <c r="E38" s="706"/>
      <c r="F38" s="706"/>
      <c r="G38" s="701" t="s">
        <v>142</v>
      </c>
      <c r="H38" s="701"/>
    </row>
    <row r="39" spans="1:12" ht="22.5" customHeight="1" thickBot="1">
      <c r="D39" s="116" t="s">
        <v>137</v>
      </c>
      <c r="E39" s="702">
        <f>SUM(G6:G36)</f>
        <v>0</v>
      </c>
      <c r="F39" s="702"/>
      <c r="G39" s="703">
        <f>E38*F40</f>
        <v>0</v>
      </c>
      <c r="H39" s="703"/>
    </row>
    <row r="40" spans="1:12" ht="17.25" customHeight="1">
      <c r="F40" s="130">
        <f>E39*24</f>
        <v>0</v>
      </c>
    </row>
    <row r="41" spans="1:12" s="82" customFormat="1" ht="15.75" customHeight="1">
      <c r="A41" s="695"/>
      <c r="B41" s="695"/>
      <c r="C41" s="695"/>
      <c r="D41" s="695"/>
      <c r="E41" s="695"/>
      <c r="F41" s="695"/>
      <c r="G41" s="695"/>
      <c r="H41" s="695"/>
    </row>
    <row r="42" spans="1:12" ht="18" customHeight="1"/>
    <row r="43" spans="1:12" ht="24" customHeight="1"/>
    <row r="44" spans="1:12" ht="24" customHeight="1"/>
    <row r="45" spans="1:12" ht="24" customHeight="1"/>
    <row r="46" spans="1:12" ht="24" customHeight="1"/>
    <row r="47" spans="1:12" ht="24" customHeight="1"/>
    <row r="48" spans="1:12" ht="24" customHeight="1"/>
    <row r="49" spans="2:9" ht="24" customHeight="1"/>
    <row r="50" spans="2:9" s="12" customFormat="1" ht="24" customHeight="1">
      <c r="B50" s="4"/>
      <c r="C50" s="4"/>
      <c r="D50" s="4"/>
      <c r="F50" s="4"/>
      <c r="G50" s="4"/>
      <c r="H50" s="4"/>
      <c r="I50" s="4"/>
    </row>
    <row r="51" spans="2:9" s="12" customFormat="1" ht="24" customHeight="1">
      <c r="B51" s="4"/>
      <c r="C51" s="4"/>
      <c r="D51" s="4"/>
      <c r="F51" s="4"/>
      <c r="G51" s="4"/>
      <c r="H51" s="4"/>
      <c r="I51" s="4"/>
    </row>
    <row r="52" spans="2:9" s="12" customFormat="1" ht="24" customHeight="1">
      <c r="B52" s="4"/>
      <c r="C52" s="4"/>
      <c r="D52" s="4"/>
      <c r="F52" s="4"/>
      <c r="G52" s="4"/>
      <c r="H52" s="4"/>
      <c r="I52" s="4"/>
    </row>
    <row r="53" spans="2:9" s="12" customFormat="1" ht="24" customHeight="1">
      <c r="B53" s="4"/>
      <c r="C53" s="4"/>
      <c r="D53" s="4"/>
      <c r="F53" s="4"/>
      <c r="G53" s="4"/>
      <c r="H53" s="4"/>
      <c r="I53" s="4"/>
    </row>
    <row r="54" spans="2:9" s="12" customFormat="1" ht="24" customHeight="1">
      <c r="B54" s="4"/>
      <c r="C54" s="4"/>
      <c r="D54" s="4"/>
      <c r="F54" s="4"/>
      <c r="G54" s="4"/>
      <c r="H54" s="4"/>
      <c r="I54" s="4"/>
    </row>
    <row r="55" spans="2:9" s="12" customFormat="1" ht="24" customHeight="1">
      <c r="B55" s="4"/>
      <c r="C55" s="4"/>
      <c r="D55" s="4"/>
      <c r="F55" s="4"/>
      <c r="G55" s="4"/>
      <c r="H55" s="4"/>
      <c r="I55" s="4"/>
    </row>
    <row r="56" spans="2:9" s="12" customFormat="1" ht="24" customHeight="1">
      <c r="B56" s="4"/>
      <c r="C56" s="4"/>
      <c r="D56" s="4"/>
      <c r="F56" s="4"/>
      <c r="G56" s="4"/>
      <c r="H56" s="4"/>
      <c r="I56" s="4"/>
    </row>
    <row r="57" spans="2:9" s="12" customFormat="1" ht="24" customHeight="1">
      <c r="B57" s="4"/>
      <c r="C57" s="4"/>
      <c r="D57" s="4"/>
      <c r="F57" s="4"/>
      <c r="G57" s="4"/>
      <c r="H57" s="4"/>
      <c r="I57" s="4"/>
    </row>
    <row r="58" spans="2:9" s="12" customFormat="1" ht="24" customHeight="1">
      <c r="B58" s="4"/>
      <c r="C58" s="4"/>
      <c r="D58" s="4"/>
      <c r="F58" s="4"/>
      <c r="G58" s="4"/>
      <c r="H58" s="4"/>
      <c r="I58" s="4"/>
    </row>
    <row r="59" spans="2:9" s="12" customFormat="1" ht="24" customHeight="1">
      <c r="B59" s="4"/>
      <c r="C59" s="4"/>
      <c r="D59" s="4"/>
      <c r="F59" s="4"/>
      <c r="G59" s="4"/>
      <c r="H59" s="4"/>
      <c r="I59" s="4"/>
    </row>
    <row r="60" spans="2:9" s="12" customFormat="1" ht="24" customHeight="1">
      <c r="B60" s="4"/>
      <c r="C60" s="4"/>
      <c r="D60" s="4"/>
      <c r="F60" s="4"/>
      <c r="G60" s="4"/>
      <c r="H60" s="4"/>
      <c r="I60" s="4"/>
    </row>
    <row r="61" spans="2:9" s="12" customFormat="1" ht="24" customHeight="1">
      <c r="B61" s="4"/>
      <c r="C61" s="4"/>
      <c r="D61" s="4"/>
      <c r="F61" s="4"/>
      <c r="G61" s="4"/>
      <c r="H61" s="4"/>
      <c r="I61" s="4"/>
    </row>
    <row r="62" spans="2:9" s="12" customFormat="1" ht="24" customHeight="1">
      <c r="B62" s="4"/>
      <c r="C62" s="4"/>
      <c r="D62" s="4"/>
      <c r="F62" s="4"/>
      <c r="G62" s="4"/>
      <c r="H62" s="4"/>
      <c r="I62" s="4"/>
    </row>
    <row r="63" spans="2:9" s="12" customFormat="1" ht="24" customHeight="1">
      <c r="B63" s="4"/>
      <c r="C63" s="4"/>
      <c r="D63" s="4"/>
      <c r="F63" s="4"/>
      <c r="G63" s="4"/>
      <c r="H63" s="4"/>
      <c r="I63" s="4"/>
    </row>
    <row r="64" spans="2:9" s="12" customFormat="1" ht="24" customHeight="1">
      <c r="B64" s="4"/>
      <c r="C64" s="4"/>
      <c r="D64" s="4"/>
      <c r="F64" s="4"/>
      <c r="G64" s="4"/>
      <c r="H64" s="4"/>
      <c r="I64" s="4"/>
    </row>
    <row r="65" spans="2:9" s="12" customFormat="1" ht="24" customHeight="1">
      <c r="B65" s="4"/>
      <c r="C65" s="4"/>
      <c r="D65" s="4"/>
      <c r="F65" s="4"/>
      <c r="G65" s="4"/>
      <c r="H65" s="4"/>
      <c r="I65" s="4"/>
    </row>
    <row r="66" spans="2:9" s="12" customFormat="1" ht="24" customHeight="1">
      <c r="B66" s="4"/>
      <c r="C66" s="4"/>
      <c r="D66" s="4"/>
      <c r="F66" s="4"/>
      <c r="G66" s="4"/>
      <c r="H66" s="4"/>
      <c r="I66" s="4"/>
    </row>
    <row r="67" spans="2:9" s="12" customFormat="1" ht="24" customHeight="1">
      <c r="B67" s="4"/>
      <c r="C67" s="4"/>
      <c r="D67" s="4"/>
      <c r="F67" s="4"/>
      <c r="G67" s="4"/>
      <c r="H67" s="4"/>
      <c r="I67" s="4"/>
    </row>
    <row r="68" spans="2:9" s="12" customFormat="1" ht="24" customHeight="1">
      <c r="B68" s="4"/>
      <c r="C68" s="4"/>
      <c r="D68" s="4"/>
      <c r="F68" s="4"/>
      <c r="G68" s="4"/>
      <c r="H68" s="4"/>
      <c r="I68" s="4"/>
    </row>
    <row r="69" spans="2:9" s="12" customFormat="1" ht="24" customHeight="1">
      <c r="B69" s="4"/>
      <c r="C69" s="4"/>
      <c r="D69" s="4"/>
      <c r="F69" s="4"/>
      <c r="G69" s="4"/>
      <c r="H69" s="4"/>
      <c r="I69" s="4"/>
    </row>
    <row r="70" spans="2:9" s="12" customFormat="1" ht="24" customHeight="1">
      <c r="B70" s="4"/>
      <c r="C70" s="4"/>
      <c r="D70" s="4"/>
      <c r="F70" s="4"/>
      <c r="G70" s="4"/>
      <c r="H70" s="4"/>
      <c r="I70" s="4"/>
    </row>
    <row r="71" spans="2:9" s="12" customFormat="1" ht="24" customHeight="1">
      <c r="B71" s="4"/>
      <c r="C71" s="4"/>
      <c r="D71" s="4"/>
      <c r="F71" s="4"/>
      <c r="G71" s="4"/>
      <c r="H71" s="4"/>
      <c r="I71" s="4"/>
    </row>
    <row r="72" spans="2:9" s="12" customFormat="1" ht="24" customHeight="1">
      <c r="B72" s="4"/>
      <c r="C72" s="4"/>
      <c r="D72" s="4"/>
      <c r="F72" s="4"/>
      <c r="G72" s="4"/>
      <c r="H72" s="4"/>
      <c r="I72" s="4"/>
    </row>
    <row r="73" spans="2:9" s="12" customFormat="1" ht="24" customHeight="1">
      <c r="B73" s="4"/>
      <c r="C73" s="4"/>
      <c r="D73" s="4"/>
      <c r="F73" s="4"/>
      <c r="G73" s="4"/>
      <c r="H73" s="4"/>
      <c r="I73" s="4"/>
    </row>
    <row r="74" spans="2:9" s="12" customFormat="1" ht="24" customHeight="1">
      <c r="B74" s="4"/>
      <c r="C74" s="4"/>
      <c r="D74" s="4"/>
      <c r="F74" s="4"/>
      <c r="G74" s="4"/>
      <c r="H74" s="4"/>
      <c r="I74" s="4"/>
    </row>
  </sheetData>
  <mergeCells count="10">
    <mergeCell ref="A41:H41"/>
    <mergeCell ref="B1:I1"/>
    <mergeCell ref="G2:H2"/>
    <mergeCell ref="D4:F4"/>
    <mergeCell ref="G38:H38"/>
    <mergeCell ref="E39:F39"/>
    <mergeCell ref="G39:H39"/>
    <mergeCell ref="C2:F2"/>
    <mergeCell ref="E3:G3"/>
    <mergeCell ref="E38:F38"/>
  </mergeCells>
  <phoneticPr fontId="3"/>
  <conditionalFormatting sqref="E3:G3 E38:F38">
    <cfRule type="cellIs" dxfId="0" priority="1" operator="equal">
      <formula>""</formula>
    </cfRule>
  </conditionalFormatting>
  <dataValidations count="3">
    <dataValidation allowBlank="1" showInputMessage="1" showErrorMessage="1" promptTitle="入力時の注意" prompt="入力方法：月/日_x000a_例：6/3" sqref="B6:B36" xr:uid="{62AC7E5C-EE9B-4336-9D80-6ED22C6D5A21}"/>
    <dataValidation allowBlank="1" showInputMessage="1" showErrorMessage="1" promptTitle="入力時の注意" prompt="入力方法：時間:分　例：10:00" sqref="D6:D36 F6:F36" xr:uid="{7AFEDBE1-0FE5-4EE8-9ACA-EE561F31F080}"/>
    <dataValidation allowBlank="1" showInputMessage="1" showErrorMessage="1" promptTitle="！入力不要！" prompt="自動入力のため、入力しない" sqref="E39:H39 C2:F2" xr:uid="{BB74E019-FC07-4941-8317-F3D86863B213}"/>
  </dataValidations>
  <pageMargins left="0.78740157480314965" right="0.78740157480314965" top="0.59055118110236227" bottom="0.19685039370078741" header="0" footer="0"/>
  <pageSetup paperSize="9" scale="87"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A034C-5CF8-4784-B716-992D451FAF9D}">
  <sheetPr>
    <pageSetUpPr fitToPage="1"/>
  </sheetPr>
  <dimension ref="A1:L56"/>
  <sheetViews>
    <sheetView view="pageBreakPreview" zoomScaleNormal="100" zoomScaleSheetLayoutView="100" workbookViewId="0">
      <selection activeCell="P33" sqref="P33"/>
    </sheetView>
  </sheetViews>
  <sheetFormatPr defaultColWidth="9" defaultRowHeight="13.2"/>
  <cols>
    <col min="1" max="1" width="8.59765625" style="135" customWidth="1"/>
    <col min="2" max="2" width="9.59765625" style="135" customWidth="1"/>
    <col min="3" max="3" width="9" style="135"/>
    <col min="4" max="4" width="22.5" style="135" customWidth="1"/>
    <col min="5" max="5" width="4.3984375" style="135" customWidth="1"/>
    <col min="6" max="6" width="2.8984375" style="135" customWidth="1"/>
    <col min="7" max="7" width="4.5" style="135" customWidth="1"/>
    <col min="8" max="8" width="7" style="135" customWidth="1"/>
    <col min="9" max="9" width="4.5" style="135" customWidth="1"/>
    <col min="10" max="10" width="6.3984375" style="135" customWidth="1"/>
    <col min="11" max="16384" width="9" style="135"/>
  </cols>
  <sheetData>
    <row r="1" spans="1:12" ht="18" customHeight="1"/>
    <row r="2" spans="1:12" ht="18" customHeight="1" thickBot="1">
      <c r="D2" s="136"/>
      <c r="E2" s="137" t="s">
        <v>145</v>
      </c>
      <c r="F2" s="138" t="s">
        <v>146</v>
      </c>
      <c r="G2" s="139"/>
      <c r="H2" s="140" t="s">
        <v>147</v>
      </c>
      <c r="I2" s="139"/>
      <c r="J2" s="141" t="s">
        <v>148</v>
      </c>
    </row>
    <row r="3" spans="1:12" ht="5.25" customHeight="1"/>
    <row r="4" spans="1:12" ht="18" customHeight="1" thickBot="1">
      <c r="C4" s="137" t="s">
        <v>149</v>
      </c>
      <c r="D4" s="142"/>
      <c r="E4" s="137" t="s">
        <v>150</v>
      </c>
      <c r="F4" s="138"/>
      <c r="G4" s="138"/>
      <c r="H4" s="140"/>
      <c r="I4" s="138"/>
      <c r="J4" s="141"/>
    </row>
    <row r="5" spans="1:12" ht="5.25" customHeight="1">
      <c r="D5" s="143"/>
    </row>
    <row r="6" spans="1:12" ht="18" customHeight="1" thickBot="1">
      <c r="C6" s="137" t="s">
        <v>151</v>
      </c>
      <c r="D6" s="142"/>
      <c r="E6" s="137" t="s">
        <v>150</v>
      </c>
    </row>
    <row r="7" spans="1:12">
      <c r="L7" s="135" t="s">
        <v>152</v>
      </c>
    </row>
    <row r="8" spans="1:12" ht="18.75" customHeight="1">
      <c r="A8" s="144"/>
      <c r="B8" s="144"/>
      <c r="C8" s="144"/>
      <c r="D8" s="144"/>
      <c r="E8" s="144"/>
      <c r="F8" s="144"/>
      <c r="G8" s="144"/>
      <c r="H8" s="144"/>
      <c r="I8" s="144"/>
      <c r="J8" s="144"/>
      <c r="L8" s="145" t="s">
        <v>153</v>
      </c>
    </row>
    <row r="9" spans="1:12" ht="18.75" customHeight="1">
      <c r="L9" s="145" t="s">
        <v>154</v>
      </c>
    </row>
    <row r="10" spans="1:12" ht="18.75" customHeight="1">
      <c r="L10" s="145" t="s">
        <v>155</v>
      </c>
    </row>
    <row r="11" spans="1:12" ht="18.75" customHeight="1">
      <c r="L11" s="145" t="s">
        <v>156</v>
      </c>
    </row>
    <row r="12" spans="1:12" ht="18.75" customHeight="1">
      <c r="L12" s="145" t="s">
        <v>157</v>
      </c>
    </row>
    <row r="13" spans="1:12" ht="18.75" customHeight="1">
      <c r="L13" s="145" t="s">
        <v>158</v>
      </c>
    </row>
    <row r="14" spans="1:12" ht="18.75" customHeight="1">
      <c r="L14" s="145" t="s">
        <v>159</v>
      </c>
    </row>
    <row r="15" spans="1:12" ht="18.75" customHeight="1">
      <c r="L15" s="145" t="s">
        <v>160</v>
      </c>
    </row>
    <row r="16" spans="1:12" ht="18.75" customHeight="1">
      <c r="L16" s="145" t="s">
        <v>161</v>
      </c>
    </row>
    <row r="17" spans="12:12" ht="18.75" customHeight="1">
      <c r="L17" s="145" t="s">
        <v>162</v>
      </c>
    </row>
    <row r="18" spans="12:12" ht="18.75" customHeight="1"/>
    <row r="19" spans="12:12" ht="18.75" customHeight="1"/>
    <row r="20" spans="12:12" ht="18.75" customHeight="1"/>
    <row r="21" spans="12:12" ht="18.75" customHeight="1"/>
    <row r="22" spans="12:12" ht="18.75" customHeight="1"/>
    <row r="23" spans="12:12" ht="18.75" customHeight="1"/>
    <row r="24" spans="12:12" ht="18.75" customHeight="1"/>
    <row r="25" spans="12:12" ht="18.75" customHeight="1"/>
    <row r="26" spans="12:12" ht="18.75" customHeight="1"/>
    <row r="27" spans="12:12" ht="18.75" customHeight="1"/>
    <row r="28" spans="12:12" ht="18.75" customHeight="1"/>
    <row r="29" spans="12:12" ht="18.75" customHeight="1"/>
    <row r="30" spans="12:12" ht="18.75" customHeight="1"/>
    <row r="31" spans="12:12" ht="18.75" customHeight="1"/>
    <row r="32" spans="12:1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sheetData>
  <phoneticPr fontId="3"/>
  <dataValidations count="1">
    <dataValidation type="list" allowBlank="1" showInputMessage="1" showErrorMessage="1" sqref="D2" xr:uid="{7B6D3989-AFA9-40FF-868A-D65A7E5F16F6}">
      <formula1>$L$8:$L$17</formula1>
    </dataValidation>
  </dataValidations>
  <pageMargins left="0.70866141732283472" right="0.70866141732283472" top="0.74803149606299213" bottom="0.74803149606299213" header="0.31496062992125984" footer="0.31496062992125984"/>
  <pageSetup paperSize="9" fitToHeight="0"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チェックリスト</vt:lpstr>
      <vt:lpstr>実績報告書兼精算書</vt:lpstr>
      <vt:lpstr>活動実績報告書</vt:lpstr>
      <vt:lpstr>実施スケジュール一覧 </vt:lpstr>
      <vt:lpstr>収支報告書</vt:lpstr>
      <vt:lpstr>勤務表</vt:lpstr>
      <vt:lpstr>領収書貼付け用台紙（印刷して使用してください）</vt:lpstr>
      <vt:lpstr>チェックリスト!Print_Area</vt:lpstr>
      <vt:lpstr>活動実績報告書!Print_Area</vt:lpstr>
      <vt:lpstr>勤務表!Print_Area</vt:lpstr>
      <vt:lpstr>'実施スケジュール一覧 '!Print_Area</vt:lpstr>
      <vt:lpstr>実績報告書兼精算書!Print_Area</vt:lpstr>
      <vt:lpstr>収支報告書!Print_Area</vt:lpstr>
      <vt:lpstr>'領収書貼付け用台紙（印刷して使用してください）'!Print_Area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野﨑　滉人</dc:creator>
  <cp:lastModifiedBy>瀬戸川　章人</cp:lastModifiedBy>
  <cp:lastPrinted>2026-07-30T04:57:35Z</cp:lastPrinted>
  <dcterms:created xsi:type="dcterms:W3CDTF">2015-06-05T18:19:34Z</dcterms:created>
  <dcterms:modified xsi:type="dcterms:W3CDTF">2026-07-30T05:22:12Z</dcterms:modified>
</cp:coreProperties>
</file>