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CE28BB7D-CAC7-4053-8C8D-854208DA062E}" xr6:coauthVersionLast="47" xr6:coauthVersionMax="47" xr10:uidLastSave="{00000000-0000-0000-0000-000000000000}"/>
  <workbookProtection workbookAlgorithmName="SHA-512" workbookHashValue="0kXqw1S3csRH+yUJDApurqBwQRMtQbnXDpd+Du/+kGhtPo2tAF6WHgJV6Io9aZ6U3FKAgE+epdkn88IRPaIkvw==" workbookSaltValue="EGwBFWJqrw4Pl5w8IbXxGQ==" workbookSpinCount="100000" lockStructure="1"/>
  <bookViews>
    <workbookView xWindow="-110" yWindow="-110" windowWidth="19420" windowHeight="10420" xr2:uid="{00000000-000D-0000-FFFF-FFFF00000000}"/>
  </bookViews>
  <sheets>
    <sheet name="1-⑳" sheetId="5" r:id="rId1"/>
    <sheet name="1-⑳記入例" sheetId="36" r:id="rId2"/>
    <sheet name="【該当の場合のみ】1‐㉑" sheetId="48" r:id="rId3"/>
    <sheet name="1‐㉑記入例 " sheetId="52" r:id="rId4"/>
    <sheet name="【該当の場合のみ】1‐④" sheetId="56" r:id="rId5"/>
    <sheet name="【該当の場合のみ】1‐⑤【★入力シート】" sheetId="57" r:id="rId6"/>
    <sheet name="【該当の場合のみ】1‐⑤" sheetId="58" r:id="rId7"/>
    <sheet name="【非表示】月割額表" sheetId="59" state="hidden" r:id="rId8"/>
  </sheets>
  <externalReferences>
    <externalReference r:id="rId9"/>
    <externalReference r:id="rId10"/>
  </externalReferences>
  <definedNames>
    <definedName name="OLE_LINK2" localSheetId="0">'1-⑳'!$A$3</definedName>
    <definedName name="OLE_LINK2" localSheetId="1">'1-⑳記入例'!$A$3</definedName>
    <definedName name="_xlnm.Print_Area" localSheetId="4">【該当の場合のみ】1‐④!$A$1:$D$52</definedName>
    <definedName name="_xlnm.Print_Area" localSheetId="6">【該当の場合のみ】1‐⑤!$A$1:$J$73</definedName>
    <definedName name="_xlnm.Print_Area" localSheetId="5">【該当の場合のみ】1‐⑤【★入力シート】!$A$1:$D$14</definedName>
    <definedName name="_xlnm.Print_Area" localSheetId="2">【該当の場合のみ】1‐㉑!$A$1:$E$43</definedName>
    <definedName name="_xlnm.Print_Area" localSheetId="7">【非表示】月割額表!$A$1:$X$16</definedName>
    <definedName name="_xlnm.Print_Area" localSheetId="0">'1-⑳'!$A$1:$T$34</definedName>
    <definedName name="_xlnm.Print_Area" localSheetId="1">'1-⑳記入例'!$A$1:$T$34</definedName>
    <definedName name="_xlnm.Print_Area" localSheetId="3">'1‐㉑記入例 '!$A$1:$E$43</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58" l="1"/>
  <c r="G4" i="58"/>
  <c r="X16" i="59"/>
  <c r="W16" i="59"/>
  <c r="V16" i="59"/>
  <c r="U16" i="59"/>
  <c r="T16" i="59"/>
  <c r="S16" i="59"/>
  <c r="R16" i="59"/>
  <c r="Q16" i="59"/>
  <c r="P16" i="59"/>
  <c r="O16" i="59"/>
  <c r="N16" i="59"/>
  <c r="M16" i="59"/>
  <c r="L16" i="59"/>
  <c r="K16" i="59"/>
  <c r="J16" i="59"/>
  <c r="I16" i="59"/>
  <c r="H16" i="59"/>
  <c r="G16" i="59"/>
  <c r="F16" i="59"/>
  <c r="E16" i="59"/>
  <c r="D16" i="59"/>
  <c r="C16" i="59"/>
  <c r="B16" i="59"/>
  <c r="X15" i="59"/>
  <c r="W15" i="59"/>
  <c r="V15" i="59"/>
  <c r="U15" i="59"/>
  <c r="T15" i="59"/>
  <c r="S15" i="59"/>
  <c r="R15" i="59"/>
  <c r="Q15" i="59"/>
  <c r="P15" i="59"/>
  <c r="O15" i="59"/>
  <c r="N15" i="59"/>
  <c r="M15" i="59"/>
  <c r="L15" i="59"/>
  <c r="K15" i="59"/>
  <c r="J15" i="59"/>
  <c r="I15" i="59"/>
  <c r="H15" i="59"/>
  <c r="G15" i="59"/>
  <c r="F15" i="59"/>
  <c r="E15" i="59"/>
  <c r="D15" i="59"/>
  <c r="C15" i="59"/>
  <c r="B15" i="59"/>
  <c r="X14" i="59"/>
  <c r="W14" i="59"/>
  <c r="V14" i="59"/>
  <c r="U14" i="59"/>
  <c r="T14" i="59"/>
  <c r="S14" i="59"/>
  <c r="R14" i="59"/>
  <c r="Q14" i="59"/>
  <c r="P14" i="59"/>
  <c r="O14" i="59"/>
  <c r="N14" i="59"/>
  <c r="M14" i="59"/>
  <c r="L14" i="59"/>
  <c r="K14" i="59"/>
  <c r="J14" i="59"/>
  <c r="I14" i="59"/>
  <c r="H14" i="59"/>
  <c r="G14" i="59"/>
  <c r="F14" i="59"/>
  <c r="E14" i="59"/>
  <c r="D14" i="59"/>
  <c r="C14" i="59"/>
  <c r="B14" i="59"/>
  <c r="X13" i="59"/>
  <c r="W13" i="59"/>
  <c r="V13" i="59"/>
  <c r="U13" i="59"/>
  <c r="T13" i="59"/>
  <c r="S13" i="59"/>
  <c r="R13" i="59"/>
  <c r="Q13" i="59"/>
  <c r="P13" i="59"/>
  <c r="O13" i="59"/>
  <c r="N13" i="59"/>
  <c r="M13" i="59"/>
  <c r="L13" i="59"/>
  <c r="K13" i="59"/>
  <c r="J13" i="59"/>
  <c r="I13" i="59"/>
  <c r="H13" i="59"/>
  <c r="G13" i="59"/>
  <c r="F13" i="59"/>
  <c r="E13" i="59"/>
  <c r="D13" i="59"/>
  <c r="C13" i="59"/>
  <c r="B13" i="59"/>
  <c r="X12" i="59"/>
  <c r="W12" i="59"/>
  <c r="V12" i="59"/>
  <c r="U12" i="59"/>
  <c r="T12" i="59"/>
  <c r="S12" i="59"/>
  <c r="R12" i="59"/>
  <c r="Q12" i="59"/>
  <c r="P12" i="59"/>
  <c r="O12" i="59"/>
  <c r="N12" i="59"/>
  <c r="M12" i="59"/>
  <c r="L12" i="59"/>
  <c r="K12" i="59"/>
  <c r="J12" i="59"/>
  <c r="I12" i="59"/>
  <c r="H12" i="59"/>
  <c r="G12" i="59"/>
  <c r="F12" i="59"/>
  <c r="E12" i="59"/>
  <c r="D12" i="59"/>
  <c r="C12" i="59"/>
  <c r="B12" i="59"/>
  <c r="X11" i="59"/>
  <c r="W11" i="59"/>
  <c r="V11" i="59"/>
  <c r="U11" i="59"/>
  <c r="T11" i="59"/>
  <c r="S11" i="59"/>
  <c r="R11" i="59"/>
  <c r="Q11" i="59"/>
  <c r="P11" i="59"/>
  <c r="O11" i="59"/>
  <c r="N11" i="59"/>
  <c r="M11" i="59"/>
  <c r="L11" i="59"/>
  <c r="K11" i="59"/>
  <c r="J11" i="59"/>
  <c r="I11" i="59"/>
  <c r="H11" i="59"/>
  <c r="G11" i="59"/>
  <c r="F11" i="59"/>
  <c r="E11" i="59"/>
  <c r="D11" i="59"/>
  <c r="C11" i="59"/>
  <c r="B11" i="59"/>
  <c r="X10" i="59"/>
  <c r="W10" i="59"/>
  <c r="V10" i="59"/>
  <c r="U10" i="59"/>
  <c r="T10" i="59"/>
  <c r="S10" i="59"/>
  <c r="R10" i="59"/>
  <c r="Q10" i="59"/>
  <c r="P10" i="59"/>
  <c r="O10" i="59"/>
  <c r="N10" i="59"/>
  <c r="M10" i="59"/>
  <c r="L10" i="59"/>
  <c r="K10" i="59"/>
  <c r="J10" i="59"/>
  <c r="I10" i="59"/>
  <c r="H10" i="59"/>
  <c r="G10" i="59"/>
  <c r="F10" i="59"/>
  <c r="E10" i="59"/>
  <c r="D10" i="59"/>
  <c r="C10" i="59"/>
  <c r="B10" i="59"/>
  <c r="X9" i="59"/>
  <c r="W9" i="59"/>
  <c r="V9" i="59"/>
  <c r="U9" i="59"/>
  <c r="T9" i="59"/>
  <c r="S9" i="59"/>
  <c r="R9" i="59"/>
  <c r="Q9" i="59"/>
  <c r="P9" i="59"/>
  <c r="O9" i="59"/>
  <c r="N9" i="59"/>
  <c r="M9" i="59"/>
  <c r="L9" i="59"/>
  <c r="K9" i="59"/>
  <c r="J9" i="59"/>
  <c r="I9" i="59"/>
  <c r="H9" i="59"/>
  <c r="G9" i="59"/>
  <c r="F9" i="59"/>
  <c r="E9" i="59"/>
  <c r="D9" i="59"/>
  <c r="C9" i="59"/>
  <c r="B9" i="59"/>
  <c r="X8" i="59"/>
  <c r="W8" i="59"/>
  <c r="V8" i="59"/>
  <c r="U8" i="59"/>
  <c r="T8" i="59"/>
  <c r="S8" i="59"/>
  <c r="R8" i="59"/>
  <c r="Q8" i="59"/>
  <c r="P8" i="59"/>
  <c r="O8" i="59"/>
  <c r="N8" i="59"/>
  <c r="M8" i="59"/>
  <c r="L8" i="59"/>
  <c r="K8" i="59"/>
  <c r="J8" i="59"/>
  <c r="I8" i="59"/>
  <c r="H8" i="59"/>
  <c r="G8" i="59"/>
  <c r="F8" i="59"/>
  <c r="E8" i="59"/>
  <c r="D8" i="59"/>
  <c r="C8" i="59"/>
  <c r="B8" i="59"/>
  <c r="X7" i="59"/>
  <c r="W7" i="59"/>
  <c r="V7" i="59"/>
  <c r="U7" i="59"/>
  <c r="T7" i="59"/>
  <c r="S7" i="59"/>
  <c r="R7" i="59"/>
  <c r="Q7" i="59"/>
  <c r="P7" i="59"/>
  <c r="O7" i="59"/>
  <c r="N7" i="59"/>
  <c r="M7" i="59"/>
  <c r="L7" i="59"/>
  <c r="K7" i="59"/>
  <c r="J7" i="59"/>
  <c r="I7" i="59"/>
  <c r="H7" i="59"/>
  <c r="G7" i="59"/>
  <c r="F7" i="59"/>
  <c r="E7" i="59"/>
  <c r="D7" i="59"/>
  <c r="C7" i="59"/>
  <c r="B7" i="59"/>
  <c r="X6" i="59"/>
  <c r="W6" i="59"/>
  <c r="V6" i="59"/>
  <c r="U6" i="59"/>
  <c r="T6" i="59"/>
  <c r="S6" i="59"/>
  <c r="R6" i="59"/>
  <c r="Q6" i="59"/>
  <c r="P6" i="59"/>
  <c r="O6" i="59"/>
  <c r="N6" i="59"/>
  <c r="M6" i="59"/>
  <c r="L6" i="59"/>
  <c r="K6" i="59"/>
  <c r="J6" i="59"/>
  <c r="I6" i="59"/>
  <c r="H6" i="59"/>
  <c r="G6" i="59"/>
  <c r="F6" i="59"/>
  <c r="E6" i="59"/>
  <c r="D6" i="59"/>
  <c r="C6" i="59"/>
  <c r="B6" i="59"/>
  <c r="F64" i="58"/>
  <c r="F60" i="58"/>
  <c r="F56" i="58"/>
  <c r="F31" i="58"/>
  <c r="F25" i="58"/>
  <c r="F21" i="58"/>
  <c r="I19" i="58"/>
  <c r="G19" i="58"/>
  <c r="F19" i="58" s="1"/>
  <c r="I18" i="58"/>
  <c r="G18" i="58"/>
  <c r="F18" i="58"/>
  <c r="I17" i="58"/>
  <c r="G17" i="58"/>
  <c r="F17" i="58"/>
  <c r="I16" i="58"/>
  <c r="G16" i="58"/>
  <c r="F16" i="58" s="1"/>
  <c r="I15" i="58"/>
  <c r="G15" i="58"/>
  <c r="F15" i="58" s="1"/>
  <c r="I14" i="58"/>
  <c r="G14" i="58"/>
  <c r="F14" i="58"/>
  <c r="I13" i="58"/>
  <c r="G13" i="58"/>
  <c r="F13" i="58"/>
  <c r="I12" i="58"/>
  <c r="G12" i="58"/>
  <c r="F12" i="58" s="1"/>
  <c r="I11" i="58"/>
  <c r="G11" i="58"/>
  <c r="F11" i="58" s="1"/>
  <c r="G10" i="58"/>
  <c r="I9" i="58"/>
  <c r="G9" i="58"/>
  <c r="F9" i="58" s="1"/>
  <c r="D4" i="57"/>
  <c r="I10" i="58" s="1"/>
  <c r="F10" i="58" s="1"/>
  <c r="C2" i="56"/>
  <c r="F59" i="58" l="1"/>
  <c r="F41" i="58"/>
  <c r="F20" i="58"/>
  <c r="F8" i="58"/>
  <c r="F69" i="58" l="1"/>
  <c r="F7" i="58"/>
  <c r="F72" i="58"/>
  <c r="F73" i="58" l="1"/>
  <c r="F71" i="58"/>
  <c r="F37" i="58"/>
  <c r="F70" i="58" s="1"/>
  <c r="K30" i="5" l="1"/>
  <c r="C16" i="5" l="1"/>
  <c r="K36" i="52"/>
  <c r="J36" i="52"/>
  <c r="I36" i="52"/>
  <c r="H36" i="52"/>
  <c r="K36" i="48"/>
  <c r="J36" i="48"/>
  <c r="I36" i="48"/>
  <c r="H36" i="48"/>
  <c r="B25" i="48"/>
  <c r="I16" i="36" l="1"/>
  <c r="C16" i="36"/>
  <c r="I16" i="5" l="1"/>
</calcChain>
</file>

<file path=xl/sharedStrings.xml><?xml version="1.0" encoding="utf-8"?>
<sst xmlns="http://schemas.openxmlformats.org/spreadsheetml/2006/main" count="548" uniqueCount="275">
  <si>
    <t>年</t>
    <rPh sb="0" eb="1">
      <t>ネン</t>
    </rPh>
    <phoneticPr fontId="5"/>
  </si>
  <si>
    <t>日</t>
    <rPh sb="0" eb="1">
      <t>ニチ</t>
    </rPh>
    <phoneticPr fontId="5"/>
  </si>
  <si>
    <t>世田谷区長　あて</t>
  </si>
  <si>
    <t>記</t>
  </si>
  <si>
    <t>年</t>
    <phoneticPr fontId="5"/>
  </si>
  <si>
    <t>月</t>
    <rPh sb="0" eb="1">
      <t>ガツ</t>
    </rPh>
    <phoneticPr fontId="5"/>
  </si>
  <si>
    <t>申請者</t>
    <phoneticPr fontId="5"/>
  </si>
  <si>
    <t>　　　　　　　　　　　　　　　　　</t>
    <phoneticPr fontId="5"/>
  </si>
  <si>
    <t>　　　　　　　　　　　　　　　　　　　　</t>
    <phoneticPr fontId="5"/>
  </si>
  <si>
    <t>名称</t>
    <phoneticPr fontId="5"/>
  </si>
  <si>
    <t>　　　　　　　　　　　　　　　　　　　　　</t>
    <phoneticPr fontId="5"/>
  </si>
  <si>
    <t>所在地</t>
    <phoneticPr fontId="5"/>
  </si>
  <si>
    <t>　　　　　　　　　　　　　　　　　　　　　　　　　　　　　　</t>
    <phoneticPr fontId="5"/>
  </si>
  <si>
    <t>代表者名</t>
    <rPh sb="0" eb="4">
      <t>ダイヒョウシャメイ</t>
    </rPh>
    <phoneticPr fontId="5"/>
  </si>
  <si>
    <t>▼選択肢</t>
  </si>
  <si>
    <t>世家庭第　　</t>
    <rPh sb="0" eb="1">
      <t>セ</t>
    </rPh>
    <rPh sb="1" eb="3">
      <t>カテイ</t>
    </rPh>
    <rPh sb="3" eb="4">
      <t>ダイ</t>
    </rPh>
    <phoneticPr fontId="5"/>
  </si>
  <si>
    <t>日付</t>
    <rPh sb="0" eb="1">
      <t>ニチ</t>
    </rPh>
    <rPh sb="1" eb="2">
      <t>ヅ</t>
    </rPh>
    <phoneticPr fontId="5"/>
  </si>
  <si>
    <t>令和</t>
    <rPh sb="0" eb="2">
      <t>レイワ</t>
    </rPh>
    <phoneticPr fontId="5"/>
  </si>
  <si>
    <t>円</t>
  </si>
  <si>
    <t>←入力しないでください。</t>
    <rPh sb="1" eb="3">
      <t>ニュウリョク</t>
    </rPh>
    <phoneticPr fontId="5"/>
  </si>
  <si>
    <t>１－⑳</t>
    <phoneticPr fontId="5"/>
  </si>
  <si>
    <t>補助金に係る補助事業を変更・中止・廃止したいので申請します。</t>
    <phoneticPr fontId="5"/>
  </si>
  <si>
    <t>　２　変更・中止・廃止の理由</t>
  </si>
  <si>
    <t>　３　中止・廃止後の措置</t>
  </si>
  <si>
    <t>　４　中止の期間</t>
  </si>
  <si>
    <t>　　　　　　　　　　　　　　　　　　　　　</t>
  </si>
  <si>
    <t>　（注）</t>
  </si>
  <si>
    <t>　（１）変更の場合は、３及び４には記載しないこと。</t>
  </si>
  <si>
    <t>　（２）中止または廃止の場合は、１（廃止の場合は４を含む。）には記載しないこと。</t>
  </si>
  <si>
    <t>　１　変更内容</t>
    <phoneticPr fontId="5"/>
  </si>
  <si>
    <t>　　　別紙　補助事業変更計画書のとおり</t>
    <phoneticPr fontId="5"/>
  </si>
  <si>
    <t>金</t>
    <phoneticPr fontId="5"/>
  </si>
  <si>
    <t>第５号様式（第９条関係）</t>
    <phoneticPr fontId="5"/>
  </si>
  <si>
    <t>事業主</t>
  </si>
  <si>
    <t>事業実施所在地</t>
  </si>
  <si>
    <t>電話番号</t>
  </si>
  <si>
    <t>事業開始年月日</t>
    <phoneticPr fontId="5"/>
  </si>
  <si>
    <t>開設日</t>
  </si>
  <si>
    <t>開設時間</t>
  </si>
  <si>
    <t>総数</t>
    <rPh sb="0" eb="2">
      <t>ソウスウ</t>
    </rPh>
    <phoneticPr fontId="5"/>
  </si>
  <si>
    <t>名</t>
    <rPh sb="0" eb="1">
      <t>メイ</t>
    </rPh>
    <phoneticPr fontId="5"/>
  </si>
  <si>
    <t>常勤</t>
    <rPh sb="0" eb="2">
      <t>ジョウキン</t>
    </rPh>
    <phoneticPr fontId="5"/>
  </si>
  <si>
    <t>非常勤</t>
    <rPh sb="0" eb="3">
      <t>ヒジョウキン</t>
    </rPh>
    <phoneticPr fontId="5"/>
  </si>
  <si>
    <t>閉室日活用型</t>
    <phoneticPr fontId="5"/>
  </si>
  <si>
    <t>５日型</t>
    <phoneticPr fontId="5"/>
  </si>
  <si>
    <t>賃貸の有無</t>
  </si>
  <si>
    <t>運営スペース</t>
  </si>
  <si>
    <t>授乳コーナー</t>
  </si>
  <si>
    <t>流し台</t>
  </si>
  <si>
    <t>ベビーベッド等</t>
  </si>
  <si>
    <t>トイレ</t>
  </si>
  <si>
    <t>年度世田谷区おでかけひろば事業運営費補助金補助事業変更・中止・廃止申請書</t>
    <rPh sb="0" eb="2">
      <t>ネンド</t>
    </rPh>
    <phoneticPr fontId="5"/>
  </si>
  <si>
    <t>世田谷区世田谷１－２－３</t>
    <rPh sb="0" eb="4">
      <t>セタガヤク</t>
    </rPh>
    <rPh sb="4" eb="7">
      <t>セタガヤ</t>
    </rPh>
    <phoneticPr fontId="5"/>
  </si>
  <si>
    <t>NPO法人　せたがや</t>
    <rPh sb="3" eb="5">
      <t>ホウジン</t>
    </rPh>
    <phoneticPr fontId="5"/>
  </si>
  <si>
    <t>世田谷区世田谷４－２２－３３</t>
    <rPh sb="0" eb="4">
      <t>セタガヤク</t>
    </rPh>
    <rPh sb="4" eb="7">
      <t>セタガヤ</t>
    </rPh>
    <phoneticPr fontId="5"/>
  </si>
  <si>
    <t>代表理事</t>
  </si>
  <si>
    <t>世田谷　花子</t>
    <rPh sb="0" eb="3">
      <t>セタガヤ</t>
    </rPh>
    <rPh sb="4" eb="6">
      <t>ハナコ</t>
    </rPh>
    <phoneticPr fontId="5"/>
  </si>
  <si>
    <t>せたがやひろば</t>
    <phoneticPr fontId="5"/>
  </si>
  <si>
    <t>●</t>
    <phoneticPr fontId="5"/>
  </si>
  <si>
    <t>号で交付決定通知を受けた世田谷区おでかけひろば事業運営費</t>
    <rPh sb="0" eb="1">
      <t>ゴウ</t>
    </rPh>
    <phoneticPr fontId="5"/>
  </si>
  <si>
    <t xml:space="preserve">号で交付決定通知を受けた世田谷区おでかけひろば事業運営費
</t>
    <rPh sb="0" eb="1">
      <t>ゴウ</t>
    </rPh>
    <phoneticPr fontId="5"/>
  </si>
  <si>
    <t>おでかけひろばの実施日数を変更するため</t>
    <rPh sb="8" eb="10">
      <t>ジッシ</t>
    </rPh>
    <rPh sb="10" eb="12">
      <t>ニッスウ</t>
    </rPh>
    <rPh sb="13" eb="15">
      <t>ヘンコウ</t>
    </rPh>
    <phoneticPr fontId="5"/>
  </si>
  <si>
    <t>２．子育て等に関する相談および援助事業</t>
    <phoneticPr fontId="5"/>
  </si>
  <si>
    <t>３．地域の子育て関連情報の提供</t>
    <phoneticPr fontId="5"/>
  </si>
  <si>
    <t>４．子育ておよび子育て支援に関する講習等の実施（月１回以上）</t>
    <phoneticPr fontId="5"/>
  </si>
  <si>
    <t>月</t>
    <rPh sb="0" eb="1">
      <t>ツキ</t>
    </rPh>
    <phoneticPr fontId="5"/>
  </si>
  <si>
    <t>回実施</t>
  </si>
  <si>
    <t>施設名</t>
    <phoneticPr fontId="5"/>
  </si>
  <si>
    <t>㎡</t>
    <phoneticPr fontId="5"/>
  </si>
  <si>
    <t>見守りスタッフ加配の有無</t>
    <rPh sb="0" eb="2">
      <t>ミマモ</t>
    </rPh>
    <rPh sb="7" eb="9">
      <t>カハイ</t>
    </rPh>
    <rPh sb="10" eb="12">
      <t>ウム</t>
    </rPh>
    <phoneticPr fontId="5"/>
  </si>
  <si>
    <t>実施スペース</t>
    <rPh sb="0" eb="2">
      <t>ジッシ</t>
    </rPh>
    <phoneticPr fontId="5"/>
  </si>
  <si>
    <t>おでかけひろば補助事業計算書及び収支計画書</t>
    <rPh sb="7" eb="9">
      <t>ホジョ</t>
    </rPh>
    <rPh sb="9" eb="11">
      <t>ジギョウ</t>
    </rPh>
    <rPh sb="11" eb="14">
      <t>ケイサンショ</t>
    </rPh>
    <rPh sb="14" eb="15">
      <t>オヨ</t>
    </rPh>
    <rPh sb="16" eb="18">
      <t>シュウシ</t>
    </rPh>
    <rPh sb="18" eb="21">
      <t>ケイカクショ</t>
    </rPh>
    <phoneticPr fontId="19"/>
  </si>
  <si>
    <t>施設名：</t>
    <rPh sb="0" eb="2">
      <t>シセツ</t>
    </rPh>
    <rPh sb="2" eb="3">
      <t>メイ</t>
    </rPh>
    <phoneticPr fontId="19"/>
  </si>
  <si>
    <t>（収入）</t>
    <rPh sb="1" eb="3">
      <t>シュウニュウ</t>
    </rPh>
    <phoneticPr fontId="19"/>
  </si>
  <si>
    <t>（単位：円）</t>
    <phoneticPr fontId="19"/>
  </si>
  <si>
    <t>区　　　　　　　分</t>
    <rPh sb="0" eb="1">
      <t>ク</t>
    </rPh>
    <rPh sb="8" eb="9">
      <t>ブン</t>
    </rPh>
    <phoneticPr fontId="19"/>
  </si>
  <si>
    <t>備考</t>
    <rPh sb="0" eb="2">
      <t>ビコウ</t>
    </rPh>
    <phoneticPr fontId="19"/>
  </si>
  <si>
    <t>←自動計算されます。</t>
    <rPh sb="1" eb="3">
      <t>ジドウ</t>
    </rPh>
    <rPh sb="3" eb="5">
      <t>ケイサン</t>
    </rPh>
    <phoneticPr fontId="5"/>
  </si>
  <si>
    <t>←自動入力されます。</t>
    <rPh sb="1" eb="3">
      <t>ジドウ</t>
    </rPh>
    <rPh sb="3" eb="5">
      <t>ニュウリョク</t>
    </rPh>
    <phoneticPr fontId="5"/>
  </si>
  <si>
    <t>利用料収入</t>
    <rPh sb="0" eb="3">
      <t>リヨウリョウ</t>
    </rPh>
    <rPh sb="3" eb="5">
      <t>シュウニュウ</t>
    </rPh>
    <phoneticPr fontId="19"/>
  </si>
  <si>
    <t>その他</t>
    <rPh sb="2" eb="3">
      <t>タ</t>
    </rPh>
    <phoneticPr fontId="19"/>
  </si>
  <si>
    <t>寄付金収入</t>
    <rPh sb="0" eb="3">
      <t>キフキン</t>
    </rPh>
    <rPh sb="3" eb="5">
      <t>シュウニュウ</t>
    </rPh>
    <phoneticPr fontId="19"/>
  </si>
  <si>
    <t>雑収入</t>
    <rPh sb="0" eb="1">
      <t>ザツ</t>
    </rPh>
    <rPh sb="1" eb="3">
      <t>シュウニュウ</t>
    </rPh>
    <phoneticPr fontId="19"/>
  </si>
  <si>
    <t>借入金</t>
    <rPh sb="0" eb="2">
      <t>カリイレ</t>
    </rPh>
    <rPh sb="2" eb="3">
      <t>キン</t>
    </rPh>
    <phoneticPr fontId="19"/>
  </si>
  <si>
    <t>自己資金</t>
    <rPh sb="0" eb="2">
      <t>ジコ</t>
    </rPh>
    <rPh sb="2" eb="4">
      <t>シキン</t>
    </rPh>
    <phoneticPr fontId="19"/>
  </si>
  <si>
    <t>他事業繰入金</t>
    <rPh sb="0" eb="2">
      <t>タジ</t>
    </rPh>
    <rPh sb="2" eb="3">
      <t>ギョウ</t>
    </rPh>
    <rPh sb="3" eb="5">
      <t>クリイレ</t>
    </rPh>
    <rPh sb="5" eb="6">
      <t>キン</t>
    </rPh>
    <phoneticPr fontId="19"/>
  </si>
  <si>
    <t>（支出）</t>
    <rPh sb="1" eb="3">
      <t>シシュツ</t>
    </rPh>
    <phoneticPr fontId="19"/>
  </si>
  <si>
    <t>支出</t>
    <rPh sb="0" eb="2">
      <t>シシュツ</t>
    </rPh>
    <phoneticPr fontId="19"/>
  </si>
  <si>
    <t>人件費</t>
    <rPh sb="0" eb="3">
      <t>ジンケンヒ</t>
    </rPh>
    <phoneticPr fontId="19"/>
  </si>
  <si>
    <t>運営費</t>
    <rPh sb="0" eb="3">
      <t>ウンエイヒ</t>
    </rPh>
    <phoneticPr fontId="19"/>
  </si>
  <si>
    <t>福利厚生費</t>
    <rPh sb="0" eb="2">
      <t>フクリ</t>
    </rPh>
    <rPh sb="2" eb="4">
      <t>コウセイ</t>
    </rPh>
    <rPh sb="4" eb="5">
      <t>ヒ</t>
    </rPh>
    <phoneticPr fontId="19"/>
  </si>
  <si>
    <t>交通費</t>
    <rPh sb="0" eb="3">
      <t>コウツウヒ</t>
    </rPh>
    <phoneticPr fontId="19"/>
  </si>
  <si>
    <t>光熱水費</t>
    <rPh sb="0" eb="2">
      <t>コウネツ</t>
    </rPh>
    <phoneticPr fontId="19"/>
  </si>
  <si>
    <t>通信費</t>
    <rPh sb="0" eb="3">
      <t>ツウシンヒ</t>
    </rPh>
    <phoneticPr fontId="19"/>
  </si>
  <si>
    <t>印刷製本費</t>
    <rPh sb="0" eb="2">
      <t>インサツ</t>
    </rPh>
    <rPh sb="2" eb="4">
      <t>セイホン</t>
    </rPh>
    <rPh sb="4" eb="5">
      <t>ヒ</t>
    </rPh>
    <phoneticPr fontId="19"/>
  </si>
  <si>
    <t>消耗品費</t>
    <rPh sb="0" eb="2">
      <t>ショウモウ</t>
    </rPh>
    <rPh sb="2" eb="3">
      <t>ヒン</t>
    </rPh>
    <rPh sb="3" eb="4">
      <t>ヒ</t>
    </rPh>
    <phoneticPr fontId="19"/>
  </si>
  <si>
    <t>研修費</t>
    <rPh sb="0" eb="2">
      <t>ケンシュウ</t>
    </rPh>
    <rPh sb="2" eb="3">
      <t>ヒ</t>
    </rPh>
    <phoneticPr fontId="19"/>
  </si>
  <si>
    <t>修繕費</t>
    <rPh sb="0" eb="2">
      <t>シュウゼン</t>
    </rPh>
    <rPh sb="2" eb="3">
      <t>ヒ</t>
    </rPh>
    <phoneticPr fontId="19"/>
  </si>
  <si>
    <t>保険料</t>
    <rPh sb="0" eb="2">
      <t>ホケン</t>
    </rPh>
    <rPh sb="2" eb="3">
      <t>リョウ</t>
    </rPh>
    <phoneticPr fontId="19"/>
  </si>
  <si>
    <t>報償費</t>
    <rPh sb="0" eb="3">
      <t>ホウショウヒ</t>
    </rPh>
    <phoneticPr fontId="5"/>
  </si>
  <si>
    <t>器具什器費</t>
    <rPh sb="0" eb="2">
      <t>キグ</t>
    </rPh>
    <rPh sb="2" eb="4">
      <t>ジュウキ</t>
    </rPh>
    <rPh sb="4" eb="5">
      <t>ヒ</t>
    </rPh>
    <phoneticPr fontId="19"/>
  </si>
  <si>
    <t>手数料</t>
    <rPh sb="0" eb="2">
      <t>テスウ</t>
    </rPh>
    <rPh sb="2" eb="3">
      <t>リョウ</t>
    </rPh>
    <phoneticPr fontId="19"/>
  </si>
  <si>
    <t>家賃</t>
    <rPh sb="0" eb="2">
      <t>ヤチン</t>
    </rPh>
    <phoneticPr fontId="19"/>
  </si>
  <si>
    <t>施設整備費</t>
    <rPh sb="0" eb="2">
      <t>シセツ</t>
    </rPh>
    <rPh sb="2" eb="5">
      <t>セイビヒ</t>
    </rPh>
    <phoneticPr fontId="19"/>
  </si>
  <si>
    <t>物品購入費</t>
    <rPh sb="0" eb="2">
      <t>ブッピン</t>
    </rPh>
    <rPh sb="2" eb="5">
      <t>コウニュウヒ</t>
    </rPh>
    <rPh sb="4" eb="5">
      <t>ヒ</t>
    </rPh>
    <phoneticPr fontId="19"/>
  </si>
  <si>
    <t>収入(２)－支出(３)</t>
    <rPh sb="0" eb="2">
      <t>シュウニュウ</t>
    </rPh>
    <rPh sb="6" eb="8">
      <t>シシュツ</t>
    </rPh>
    <phoneticPr fontId="19"/>
  </si>
  <si>
    <t>補助金(１)－支出(３)</t>
    <rPh sb="0" eb="3">
      <t>ホジョキン</t>
    </rPh>
    <rPh sb="7" eb="9">
      <t>シシュツ</t>
    </rPh>
    <phoneticPr fontId="19"/>
  </si>
  <si>
    <t>補助基準額(４)</t>
    <rPh sb="0" eb="2">
      <t>ホジョ</t>
    </rPh>
    <rPh sb="2" eb="4">
      <t>キジュン</t>
    </rPh>
    <rPh sb="4" eb="5">
      <t>ガク</t>
    </rPh>
    <phoneticPr fontId="5"/>
  </si>
  <si>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5"/>
  </si>
  <si>
    <t>実施あり</t>
  </si>
  <si>
    <t>〇</t>
  </si>
  <si>
    <t>おでかけひろば補助事業変更計画書（変更箇所は下線部分）</t>
    <rPh sb="11" eb="13">
      <t>ヘンコウ</t>
    </rPh>
    <rPh sb="17" eb="19">
      <t>ヘンコウ</t>
    </rPh>
    <rPh sb="19" eb="21">
      <t>カショ</t>
    </rPh>
    <rPh sb="22" eb="24">
      <t>カセン</t>
    </rPh>
    <rPh sb="24" eb="26">
      <t>ブブン</t>
    </rPh>
    <phoneticPr fontId="5"/>
  </si>
  <si>
    <t>（１）変更なし</t>
    <phoneticPr fontId="5"/>
  </si>
  <si>
    <t>（２）変更あり　補助金変更交付申請額　　　　　　　　　　　　</t>
    <phoneticPr fontId="5"/>
  </si>
  <si>
    <t>　５　補助金交付申請額の変更（該当する番号を選択する）</t>
    <rPh sb="22" eb="24">
      <t>センタク</t>
    </rPh>
    <phoneticPr fontId="5"/>
  </si>
  <si>
    <t>▼選択</t>
  </si>
  <si>
    <t>１－⑤</t>
    <phoneticPr fontId="5"/>
  </si>
  <si>
    <t>基本事業</t>
    <rPh sb="0" eb="2">
      <t>キホン</t>
    </rPh>
    <rPh sb="2" eb="4">
      <t>ジギョウ</t>
    </rPh>
    <phoneticPr fontId="19"/>
  </si>
  <si>
    <t>ひろば内ほっとステイ分</t>
    <rPh sb="3" eb="4">
      <t>ナイ</t>
    </rPh>
    <rPh sb="10" eb="11">
      <t>ブン</t>
    </rPh>
    <phoneticPr fontId="19"/>
  </si>
  <si>
    <t>ワークスペースひろば型分</t>
    <rPh sb="10" eb="11">
      <t>ガタ</t>
    </rPh>
    <rPh sb="11" eb="12">
      <t>ブン</t>
    </rPh>
    <phoneticPr fontId="19"/>
  </si>
  <si>
    <t>休日育児参加促進事業分</t>
    <rPh sb="0" eb="2">
      <t>キュウジツ</t>
    </rPh>
    <rPh sb="2" eb="4">
      <t>イクジ</t>
    </rPh>
    <rPh sb="4" eb="8">
      <t>サンカソクシン</t>
    </rPh>
    <rPh sb="8" eb="11">
      <t>ジギョウブン</t>
    </rPh>
    <phoneticPr fontId="19"/>
  </si>
  <si>
    <t>出張ひろば分</t>
    <rPh sb="0" eb="2">
      <t>シュッチョウ</t>
    </rPh>
    <rPh sb="5" eb="6">
      <t>ブン</t>
    </rPh>
    <phoneticPr fontId="5"/>
  </si>
  <si>
    <t>専門職相談分</t>
    <rPh sb="5" eb="6">
      <t>ブン</t>
    </rPh>
    <phoneticPr fontId="19"/>
  </si>
  <si>
    <t>レスパイト事業（個室型）</t>
    <rPh sb="5" eb="7">
      <t>ジギョウ</t>
    </rPh>
    <rPh sb="8" eb="11">
      <t>コシツガタ</t>
    </rPh>
    <phoneticPr fontId="5"/>
  </si>
  <si>
    <t>レスパイト事業（ひろば型）</t>
    <rPh sb="5" eb="7">
      <t>ジギョウ</t>
    </rPh>
    <rPh sb="11" eb="12">
      <t>ガタ</t>
    </rPh>
    <phoneticPr fontId="5"/>
  </si>
  <si>
    <t>レスパイト事業（閉室日活用型）</t>
    <rPh sb="5" eb="7">
      <t>ジギョウ</t>
    </rPh>
    <rPh sb="8" eb="10">
      <t>ヘイシツ</t>
    </rPh>
    <rPh sb="10" eb="11">
      <t>ビ</t>
    </rPh>
    <rPh sb="11" eb="13">
      <t>カツヨウ</t>
    </rPh>
    <rPh sb="13" eb="14">
      <t>ガタ</t>
    </rPh>
    <phoneticPr fontId="5"/>
  </si>
  <si>
    <t>基本事業</t>
    <rPh sb="0" eb="4">
      <t>キホンジギョウ</t>
    </rPh>
    <phoneticPr fontId="5"/>
  </si>
  <si>
    <t>休日育児参加促進事業</t>
    <rPh sb="0" eb="10">
      <t>キュウジツイクジサンカソクシンジギョウ</t>
    </rPh>
    <phoneticPr fontId="5"/>
  </si>
  <si>
    <t>出張ひろば事業</t>
    <rPh sb="0" eb="2">
      <t>シュッチョウ</t>
    </rPh>
    <rPh sb="5" eb="7">
      <t>ジギョウ</t>
    </rPh>
    <phoneticPr fontId="5"/>
  </si>
  <si>
    <t>専門相談事業</t>
    <rPh sb="0" eb="2">
      <t>センモン</t>
    </rPh>
    <rPh sb="2" eb="4">
      <t>ソウダン</t>
    </rPh>
    <rPh sb="4" eb="6">
      <t>ジギョウ</t>
    </rPh>
    <phoneticPr fontId="5"/>
  </si>
  <si>
    <t>レスパイト事業（個室型）</t>
    <rPh sb="5" eb="7">
      <t>ジギョウ</t>
    </rPh>
    <rPh sb="8" eb="10">
      <t>コシツ</t>
    </rPh>
    <rPh sb="10" eb="11">
      <t>ガタ</t>
    </rPh>
    <phoneticPr fontId="5"/>
  </si>
  <si>
    <t>※上記に入力された内容が、補助事業計算書および計画書シートに反映されます。</t>
    <rPh sb="1" eb="3">
      <t>ジョウキ</t>
    </rPh>
    <rPh sb="4" eb="6">
      <t>ニュウリョク</t>
    </rPh>
    <rPh sb="9" eb="11">
      <t>ナイヨウ</t>
    </rPh>
    <rPh sb="13" eb="15">
      <t>ホジョ</t>
    </rPh>
    <rPh sb="15" eb="17">
      <t>ジギョウ</t>
    </rPh>
    <rPh sb="17" eb="20">
      <t>ケイサンショ</t>
    </rPh>
    <rPh sb="23" eb="26">
      <t>ケイカクショ</t>
    </rPh>
    <rPh sb="30" eb="32">
      <t>ハンエイ</t>
    </rPh>
    <phoneticPr fontId="5"/>
  </si>
  <si>
    <t>休日育児</t>
    <rPh sb="0" eb="4">
      <t>キュウジツイクジ</t>
    </rPh>
    <phoneticPr fontId="5"/>
  </si>
  <si>
    <t>出張ひろば</t>
    <rPh sb="0" eb="2">
      <t>シュッチョウ</t>
    </rPh>
    <phoneticPr fontId="5"/>
  </si>
  <si>
    <t>専門職相談</t>
    <rPh sb="0" eb="2">
      <t>センモン</t>
    </rPh>
    <rPh sb="2" eb="3">
      <t>ショク</t>
    </rPh>
    <rPh sb="3" eb="5">
      <t>ソウダン</t>
    </rPh>
    <phoneticPr fontId="5"/>
  </si>
  <si>
    <t>レスパイト</t>
    <phoneticPr fontId="5"/>
  </si>
  <si>
    <t>実施月数</t>
    <rPh sb="0" eb="2">
      <t>ジッシ</t>
    </rPh>
    <rPh sb="2" eb="3">
      <t>ツキ</t>
    </rPh>
    <rPh sb="3" eb="4">
      <t>スウ</t>
    </rPh>
    <phoneticPr fontId="5"/>
  </si>
  <si>
    <t>個室型</t>
    <rPh sb="0" eb="3">
      <t>コシツガタ</t>
    </rPh>
    <phoneticPr fontId="5"/>
  </si>
  <si>
    <t>ひろば型</t>
    <rPh sb="3" eb="4">
      <t>ガタ</t>
    </rPh>
    <phoneticPr fontId="5"/>
  </si>
  <si>
    <t>閉室日活用型</t>
    <rPh sb="0" eb="2">
      <t>ヘイシツ</t>
    </rPh>
    <rPh sb="2" eb="3">
      <t>ビ</t>
    </rPh>
    <rPh sb="3" eb="5">
      <t>カツヨウ</t>
    </rPh>
    <rPh sb="5" eb="6">
      <t>ガタ</t>
    </rPh>
    <phoneticPr fontId="5"/>
  </si>
  <si>
    <t>3～4日実施</t>
    <rPh sb="3" eb="4">
      <t>ニチ</t>
    </rPh>
    <rPh sb="4" eb="6">
      <t>ジッシ</t>
    </rPh>
    <phoneticPr fontId="5"/>
  </si>
  <si>
    <t>5日実施</t>
    <rPh sb="1" eb="2">
      <t>ニチ</t>
    </rPh>
    <rPh sb="2" eb="4">
      <t>ジッシ</t>
    </rPh>
    <phoneticPr fontId="5"/>
  </si>
  <si>
    <t>6～7日実施</t>
    <rPh sb="3" eb="4">
      <t>ニチ</t>
    </rPh>
    <rPh sb="4" eb="6">
      <t>ジッシ</t>
    </rPh>
    <phoneticPr fontId="5"/>
  </si>
  <si>
    <t>職員無し</t>
    <rPh sb="0" eb="2">
      <t>ショクイン</t>
    </rPh>
    <rPh sb="2" eb="3">
      <t>ナ</t>
    </rPh>
    <phoneticPr fontId="5"/>
  </si>
  <si>
    <t>個室型併用</t>
    <rPh sb="0" eb="3">
      <t>コシツガタ</t>
    </rPh>
    <rPh sb="3" eb="5">
      <t>ヘイヨウ</t>
    </rPh>
    <phoneticPr fontId="5"/>
  </si>
  <si>
    <t>ひろば型併用</t>
    <rPh sb="3" eb="4">
      <t>ガタ</t>
    </rPh>
    <rPh sb="4" eb="6">
      <t>ヘイヨウ</t>
    </rPh>
    <phoneticPr fontId="5"/>
  </si>
  <si>
    <t>変更</t>
  </si>
  <si>
    <t>施設所在地</t>
    <phoneticPr fontId="5"/>
  </si>
  <si>
    <t>おでかけひろば補助事業執行計画書(加算事業）</t>
    <rPh sb="17" eb="19">
      <t>カサン</t>
    </rPh>
    <rPh sb="19" eb="21">
      <t>ジギョウ</t>
    </rPh>
    <phoneticPr fontId="5"/>
  </si>
  <si>
    <t>１－④</t>
    <phoneticPr fontId="5"/>
  </si>
  <si>
    <t>施設名</t>
    <rPh sb="0" eb="2">
      <t>シセツ</t>
    </rPh>
    <rPh sb="2" eb="3">
      <t>メイ</t>
    </rPh>
    <phoneticPr fontId="5"/>
  </si>
  <si>
    <t>7．ひろば内一時預かり</t>
    <rPh sb="5" eb="6">
      <t>ナイ</t>
    </rPh>
    <rPh sb="6" eb="9">
      <t>イチジアズ</t>
    </rPh>
    <phoneticPr fontId="5"/>
  </si>
  <si>
    <t>実施有無</t>
    <rPh sb="0" eb="2">
      <t>ジッシ</t>
    </rPh>
    <rPh sb="2" eb="4">
      <t>ウム</t>
    </rPh>
    <phoneticPr fontId="5"/>
  </si>
  <si>
    <t>開設日数（週）</t>
    <rPh sb="0" eb="4">
      <t>カイセツニッスウ</t>
    </rPh>
    <rPh sb="5" eb="6">
      <t>シュウ</t>
    </rPh>
    <phoneticPr fontId="5"/>
  </si>
  <si>
    <t>8．休日育児参加促進事業（月２回以上）</t>
    <rPh sb="2" eb="12">
      <t>キュウジツイクジサンカソクシンジギョウ</t>
    </rPh>
    <rPh sb="13" eb="14">
      <t>ツキ</t>
    </rPh>
    <rPh sb="15" eb="16">
      <t>カイ</t>
    </rPh>
    <rPh sb="16" eb="18">
      <t>イジョウ</t>
    </rPh>
    <phoneticPr fontId="5"/>
  </si>
  <si>
    <t>実施日</t>
    <rPh sb="0" eb="2">
      <t>ジッシ</t>
    </rPh>
    <rPh sb="2" eb="3">
      <t>ビ</t>
    </rPh>
    <phoneticPr fontId="5"/>
  </si>
  <si>
    <t>実施内容</t>
    <rPh sb="0" eb="2">
      <t>ジッシ</t>
    </rPh>
    <rPh sb="2" eb="4">
      <t>ナイヨウ</t>
    </rPh>
    <phoneticPr fontId="5"/>
  </si>
  <si>
    <t>9．出張ひろば事業（週１以上、かつ１日５時間以上）</t>
    <rPh sb="2" eb="4">
      <t>シュッチョウ</t>
    </rPh>
    <rPh sb="7" eb="9">
      <t>ジギョウ</t>
    </rPh>
    <rPh sb="10" eb="11">
      <t>シュウ</t>
    </rPh>
    <rPh sb="12" eb="14">
      <t>イジョウ</t>
    </rPh>
    <rPh sb="18" eb="19">
      <t>ニチ</t>
    </rPh>
    <rPh sb="20" eb="22">
      <t>ジカン</t>
    </rPh>
    <rPh sb="22" eb="24">
      <t>イジョウ</t>
    </rPh>
    <phoneticPr fontId="5"/>
  </si>
  <si>
    <t>実施場所①</t>
    <rPh sb="0" eb="2">
      <t>ジッシ</t>
    </rPh>
    <rPh sb="2" eb="4">
      <t>バショ</t>
    </rPh>
    <phoneticPr fontId="5"/>
  </si>
  <si>
    <t>施設名称</t>
    <rPh sb="0" eb="2">
      <t>シセツ</t>
    </rPh>
    <rPh sb="2" eb="4">
      <t>メイショウ</t>
    </rPh>
    <phoneticPr fontId="5"/>
  </si>
  <si>
    <t>施設所在地</t>
    <rPh sb="0" eb="2">
      <t>シセツ</t>
    </rPh>
    <rPh sb="2" eb="5">
      <t>ショザイチ</t>
    </rPh>
    <phoneticPr fontId="5"/>
  </si>
  <si>
    <t>使用スペースの面積</t>
    <rPh sb="0" eb="2">
      <t>シヨウ</t>
    </rPh>
    <rPh sb="7" eb="9">
      <t>メンセキ</t>
    </rPh>
    <phoneticPr fontId="5"/>
  </si>
  <si>
    <t>実施回数（週）</t>
    <rPh sb="0" eb="2">
      <t>ジッシ</t>
    </rPh>
    <rPh sb="2" eb="4">
      <t>カイスウ</t>
    </rPh>
    <rPh sb="5" eb="6">
      <t>シュウ</t>
    </rPh>
    <phoneticPr fontId="5"/>
  </si>
  <si>
    <t>実施</t>
    <rPh sb="0" eb="2">
      <t>ジッシ</t>
    </rPh>
    <phoneticPr fontId="5"/>
  </si>
  <si>
    <t>年間開設日数</t>
    <rPh sb="0" eb="2">
      <t>ネンカン</t>
    </rPh>
    <rPh sb="2" eb="6">
      <t>カイセツニッスウ</t>
    </rPh>
    <phoneticPr fontId="5"/>
  </si>
  <si>
    <t>開設時間</t>
    <rPh sb="0" eb="4">
      <t>カイセツジカン</t>
    </rPh>
    <phoneticPr fontId="5"/>
  </si>
  <si>
    <t>開設時間合計</t>
    <rPh sb="0" eb="4">
      <t>カイセツジカン</t>
    </rPh>
    <rPh sb="4" eb="6">
      <t>ゴウケイ</t>
    </rPh>
    <phoneticPr fontId="5"/>
  </si>
  <si>
    <t>実施曜日</t>
    <rPh sb="0" eb="2">
      <t>ジッシ</t>
    </rPh>
    <rPh sb="2" eb="4">
      <t>ヨウビ</t>
    </rPh>
    <phoneticPr fontId="5"/>
  </si>
  <si>
    <t>曜日</t>
    <rPh sb="0" eb="2">
      <t>ヨウビ</t>
    </rPh>
    <phoneticPr fontId="5"/>
  </si>
  <si>
    <t>実施場所②</t>
    <rPh sb="0" eb="2">
      <t>ジッシ</t>
    </rPh>
    <rPh sb="2" eb="4">
      <t>バショ</t>
    </rPh>
    <phoneticPr fontId="5"/>
  </si>
  <si>
    <t>10.専門職相談事業（月２回以上）</t>
    <rPh sb="3" eb="6">
      <t>センモンショク</t>
    </rPh>
    <rPh sb="6" eb="10">
      <t>ソウダンジギョウ</t>
    </rPh>
    <rPh sb="11" eb="12">
      <t>ツキ</t>
    </rPh>
    <rPh sb="13" eb="14">
      <t>カイ</t>
    </rPh>
    <rPh sb="14" eb="16">
      <t>イジョウ</t>
    </rPh>
    <phoneticPr fontId="5"/>
  </si>
  <si>
    <t>①専門的な相談ができるよう、利用者に対する専門職の相談を実施する</t>
    <phoneticPr fontId="5"/>
  </si>
  <si>
    <t>実施回数(月)</t>
    <rPh sb="0" eb="2">
      <t>ジッシ</t>
    </rPh>
    <rPh sb="2" eb="4">
      <t>カイスウ</t>
    </rPh>
    <rPh sb="5" eb="6">
      <t>ツキ</t>
    </rPh>
    <phoneticPr fontId="5"/>
  </si>
  <si>
    <t>依頼する専門職の資格名</t>
    <rPh sb="0" eb="2">
      <t>イライ</t>
    </rPh>
    <rPh sb="4" eb="7">
      <t>センモンショク</t>
    </rPh>
    <rPh sb="8" eb="10">
      <t>シカク</t>
    </rPh>
    <rPh sb="10" eb="11">
      <t>メイ</t>
    </rPh>
    <phoneticPr fontId="5"/>
  </si>
  <si>
    <t>②スーパーバイズとして、スタッフに対する専門職の相談を実施する</t>
    <phoneticPr fontId="5"/>
  </si>
  <si>
    <t>11.レスパイト事業</t>
    <rPh sb="8" eb="10">
      <t>ジギョウ</t>
    </rPh>
    <phoneticPr fontId="5"/>
  </si>
  <si>
    <t>個室型</t>
    <rPh sb="0" eb="2">
      <t>コシツ</t>
    </rPh>
    <rPh sb="2" eb="3">
      <t>カタ</t>
    </rPh>
    <phoneticPr fontId="5"/>
  </si>
  <si>
    <t>実施日数（週）</t>
    <rPh sb="0" eb="2">
      <t>ジッシ</t>
    </rPh>
    <rPh sb="2" eb="4">
      <t>ニッスウ</t>
    </rPh>
    <rPh sb="5" eb="6">
      <t>シュウ</t>
    </rPh>
    <phoneticPr fontId="5"/>
  </si>
  <si>
    <t>年間開設日数</t>
    <phoneticPr fontId="5"/>
  </si>
  <si>
    <t>回実施</t>
    <rPh sb="0" eb="1">
      <t>カイ</t>
    </rPh>
    <rPh sb="1" eb="3">
      <t>ジッシ</t>
    </rPh>
    <phoneticPr fontId="5"/>
  </si>
  <si>
    <t>ひろば型</t>
    <rPh sb="3" eb="4">
      <t>カタ</t>
    </rPh>
    <phoneticPr fontId="5"/>
  </si>
  <si>
    <t>月</t>
  </si>
  <si>
    <t>実施型</t>
    <rPh sb="0" eb="3">
      <t>ジッシカタ</t>
    </rPh>
    <phoneticPr fontId="5"/>
  </si>
  <si>
    <t>12.その他（区が所有する施設で実施する場合）</t>
    <rPh sb="5" eb="6">
      <t>タ</t>
    </rPh>
    <rPh sb="7" eb="8">
      <t>ク</t>
    </rPh>
    <rPh sb="9" eb="11">
      <t>ショユウ</t>
    </rPh>
    <rPh sb="13" eb="15">
      <t>シセツ</t>
    </rPh>
    <rPh sb="16" eb="18">
      <t>ジッシ</t>
    </rPh>
    <rPh sb="20" eb="22">
      <t>バアイ</t>
    </rPh>
    <phoneticPr fontId="5"/>
  </si>
  <si>
    <t>配置する専門的な知識・経験を有する
スタッフの資格名（週２回以上）</t>
    <rPh sb="0" eb="2">
      <t>ハイチ</t>
    </rPh>
    <rPh sb="23" eb="25">
      <t>シカク</t>
    </rPh>
    <rPh sb="25" eb="26">
      <t>メイ</t>
    </rPh>
    <rPh sb="27" eb="28">
      <t>シュウ</t>
    </rPh>
    <rPh sb="29" eb="30">
      <t>カイ</t>
    </rPh>
    <rPh sb="30" eb="32">
      <t>イジョウ</t>
    </rPh>
    <phoneticPr fontId="5"/>
  </si>
  <si>
    <t>障害児やその保護者も参加できるイベントや講習
（月２回以上）</t>
    <rPh sb="24" eb="25">
      <t>ツキ</t>
    </rPh>
    <rPh sb="26" eb="27">
      <t>カイ</t>
    </rPh>
    <rPh sb="27" eb="29">
      <t>イジョウ</t>
    </rPh>
    <phoneticPr fontId="5"/>
  </si>
  <si>
    <t>（添付資料）</t>
    <rPh sb="1" eb="5">
      <t>テンプシリョウ</t>
    </rPh>
    <phoneticPr fontId="5"/>
  </si>
  <si>
    <t>（１）ひろば内一時預かり及びレスパイト事業の実施する場合は、区が指示する「資格証書」を提出すること。</t>
    <rPh sb="6" eb="7">
      <t>ナイ</t>
    </rPh>
    <rPh sb="7" eb="10">
      <t>イチジアズ</t>
    </rPh>
    <rPh sb="12" eb="13">
      <t>オヨ</t>
    </rPh>
    <rPh sb="26" eb="28">
      <t>バアイ</t>
    </rPh>
    <rPh sb="37" eb="41">
      <t>シカクショウショ</t>
    </rPh>
    <phoneticPr fontId="5"/>
  </si>
  <si>
    <t>（２）レスパイト事業を実施し、区が指示する場合「平面図・配置図」を提出すること。</t>
    <rPh sb="11" eb="13">
      <t>ジッシ</t>
    </rPh>
    <phoneticPr fontId="5"/>
  </si>
  <si>
    <t>開設日数(週)</t>
    <phoneticPr fontId="5"/>
  </si>
  <si>
    <t>開設時間合計</t>
    <phoneticPr fontId="5"/>
  </si>
  <si>
    <t>年間延べ開設日数</t>
    <rPh sb="7" eb="8">
      <t>スウ</t>
    </rPh>
    <phoneticPr fontId="5"/>
  </si>
  <si>
    <t>物件状況</t>
    <phoneticPr fontId="5"/>
  </si>
  <si>
    <t>広さ</t>
    <rPh sb="0" eb="1">
      <t>ヒロ</t>
    </rPh>
    <phoneticPr fontId="5"/>
  </si>
  <si>
    <t>設備</t>
    <phoneticPr fontId="5"/>
  </si>
  <si>
    <t>電話</t>
    <phoneticPr fontId="5"/>
  </si>
  <si>
    <t>職員配置　※常時２名以上配置　別添「構成員名簿」および「援助会員名簿」のとおり</t>
    <rPh sb="28" eb="32">
      <t>エンジョカイイン</t>
    </rPh>
    <rPh sb="32" eb="34">
      <t>メイボ</t>
    </rPh>
    <phoneticPr fontId="5"/>
  </si>
  <si>
    <t>基本事業内容</t>
    <rPh sb="0" eb="2">
      <t>キホン</t>
    </rPh>
    <rPh sb="2" eb="6">
      <t>ジギョウナイヨウ</t>
    </rPh>
    <phoneticPr fontId="5"/>
  </si>
  <si>
    <t>１．子育て親子の交流の場の提供および交流の促進事業</t>
  </si>
  <si>
    <t>５．地域子育て相談機関</t>
    <rPh sb="2" eb="6">
      <t>チイキコソダ</t>
    </rPh>
    <rPh sb="7" eb="11">
      <t>ソウダンキカン</t>
    </rPh>
    <phoneticPr fontId="5"/>
  </si>
  <si>
    <t>６．地域支援事業（おでかけひろば実施要項第５条２項に掲げる取組み）※以下の取組み項目ア～エのうち、必ず１つ以上記入すること。</t>
    <phoneticPr fontId="5"/>
  </si>
  <si>
    <t>管理用</t>
    <phoneticPr fontId="5"/>
  </si>
  <si>
    <t>取組み項目(ア）
高齢者・地域学生等地域の多様な世代との連携を継続的に実施する取組</t>
    <phoneticPr fontId="5"/>
  </si>
  <si>
    <t>取組み項目（イ）
地域の団体と協働して伝統文化や習慣・行事を実施し、親子の育ちを継続的に支援する取組</t>
    <phoneticPr fontId="5"/>
  </si>
  <si>
    <t>取組み項目（ウ）
地域ボランティアの育成、町内会、子育てサークルとの協働による地域団体の活性化等地域の子育て資源の発掘・育成を継続的に行う取組</t>
    <phoneticPr fontId="5"/>
  </si>
  <si>
    <t>取組み項目（エ）
街区公園（児童遊園）、プレーパーク等の子育て親子が集まる場に、職員が定期的に出向き、必要な支援、見守り等を行う取組</t>
    <phoneticPr fontId="5"/>
  </si>
  <si>
    <r>
      <t>▼予定額通知を参考に、実施がない場合も青いセルは</t>
    </r>
    <r>
      <rPr>
        <b/>
        <u/>
        <sz val="14"/>
        <color rgb="FFFF0000"/>
        <rFont val="メイリオ"/>
        <family val="3"/>
        <charset val="128"/>
      </rPr>
      <t>必ずすべて</t>
    </r>
    <r>
      <rPr>
        <b/>
        <sz val="14"/>
        <color theme="1"/>
        <rFont val="メイリオ"/>
        <family val="3"/>
        <charset val="128"/>
      </rPr>
      <t>選択してください。</t>
    </r>
    <rPh sb="1" eb="6">
      <t>ヨテイガクツウチ</t>
    </rPh>
    <rPh sb="7" eb="9">
      <t>サンコウ</t>
    </rPh>
    <rPh sb="11" eb="13">
      <t>ジッシ</t>
    </rPh>
    <rPh sb="16" eb="18">
      <t>バアイ</t>
    </rPh>
    <rPh sb="19" eb="20">
      <t>アオ</t>
    </rPh>
    <rPh sb="24" eb="25">
      <t>カナラ</t>
    </rPh>
    <rPh sb="29" eb="31">
      <t>センタク</t>
    </rPh>
    <phoneticPr fontId="5"/>
  </si>
  <si>
    <r>
      <rPr>
        <b/>
        <sz val="12"/>
        <color theme="1"/>
        <rFont val="メイリオ"/>
        <family val="3"/>
        <charset val="128"/>
      </rPr>
      <t>実施内容</t>
    </r>
    <r>
      <rPr>
        <sz val="8.5"/>
        <color theme="1"/>
        <rFont val="メイリオ"/>
        <family val="3"/>
        <charset val="128"/>
      </rPr>
      <t xml:space="preserve">
</t>
    </r>
    <rPh sb="0" eb="2">
      <t>ジッシ</t>
    </rPh>
    <rPh sb="2" eb="4">
      <t>ナイヨウ</t>
    </rPh>
    <phoneticPr fontId="5"/>
  </si>
  <si>
    <r>
      <rPr>
        <b/>
        <sz val="12"/>
        <color theme="1"/>
        <rFont val="メイリオ"/>
        <family val="3"/>
        <charset val="128"/>
      </rPr>
      <t>実施月数</t>
    </r>
    <r>
      <rPr>
        <sz val="8.5"/>
        <color theme="1"/>
        <rFont val="メイリオ"/>
        <family val="3"/>
        <charset val="128"/>
      </rPr>
      <t xml:space="preserve">
</t>
    </r>
    <rPh sb="0" eb="2">
      <t>ジッシ</t>
    </rPh>
    <rPh sb="2" eb="3">
      <t>ツキ</t>
    </rPh>
    <rPh sb="3" eb="4">
      <t>スウ</t>
    </rPh>
    <phoneticPr fontId="5"/>
  </si>
  <si>
    <t>基本事業</t>
    <rPh sb="0" eb="2">
      <t>キホン</t>
    </rPh>
    <rPh sb="2" eb="4">
      <t>ジギョウ</t>
    </rPh>
    <phoneticPr fontId="5"/>
  </si>
  <si>
    <t>←実施内容を選択してください。区に事前に相談している場合を除き、実施月数は修正しないでください。</t>
    <rPh sb="15" eb="16">
      <t>ク</t>
    </rPh>
    <rPh sb="17" eb="19">
      <t>ジゼン</t>
    </rPh>
    <rPh sb="20" eb="22">
      <t>ソウダン</t>
    </rPh>
    <rPh sb="26" eb="28">
      <t>バアイ</t>
    </rPh>
    <rPh sb="29" eb="30">
      <t>ノゾ</t>
    </rPh>
    <rPh sb="32" eb="34">
      <t>ジッシ</t>
    </rPh>
    <rPh sb="34" eb="36">
      <t>ツキスウ</t>
    </rPh>
    <rPh sb="37" eb="39">
      <t>シュウセイ</t>
    </rPh>
    <phoneticPr fontId="5"/>
  </si>
  <si>
    <t>地域子育て相談機関</t>
    <rPh sb="0" eb="4">
      <t>チイキコソダ</t>
    </rPh>
    <rPh sb="5" eb="9">
      <t>ソウダンキカン</t>
    </rPh>
    <phoneticPr fontId="5"/>
  </si>
  <si>
    <t>おでかけひろば活用型事業（ひろば内ほっと）</t>
    <rPh sb="7" eb="10">
      <t>カツヨウカタ</t>
    </rPh>
    <rPh sb="10" eb="12">
      <t>ジギョウ</t>
    </rPh>
    <rPh sb="16" eb="17">
      <t>ナイ</t>
    </rPh>
    <phoneticPr fontId="5"/>
  </si>
  <si>
    <t>←実施内容・実施月数を選択してください。（実施しない場合の月数は０を選択）</t>
    <rPh sb="1" eb="3">
      <t>ジッシ</t>
    </rPh>
    <rPh sb="3" eb="5">
      <t>ナイヨウ</t>
    </rPh>
    <rPh sb="6" eb="8">
      <t>ジッシ</t>
    </rPh>
    <rPh sb="8" eb="10">
      <t>ツキスウ</t>
    </rPh>
    <rPh sb="11" eb="13">
      <t>センタク</t>
    </rPh>
    <rPh sb="29" eb="31">
      <t>ツキスウ</t>
    </rPh>
    <phoneticPr fontId="5"/>
  </si>
  <si>
    <t>ワークスペースひろば型事業</t>
    <phoneticPr fontId="5"/>
  </si>
  <si>
    <t>区の施設で実施する場合</t>
    <rPh sb="0" eb="1">
      <t>ク</t>
    </rPh>
    <rPh sb="2" eb="4">
      <t>シセツ</t>
    </rPh>
    <rPh sb="5" eb="7">
      <t>ジッシ</t>
    </rPh>
    <rPh sb="9" eb="11">
      <t>バアイ</t>
    </rPh>
    <phoneticPr fontId="5"/>
  </si>
  <si>
    <t>←自動で入力されます。</t>
    <rPh sb="1" eb="3">
      <t>ジドウ</t>
    </rPh>
    <rPh sb="4" eb="6">
      <t>ニュウリョク</t>
    </rPh>
    <phoneticPr fontId="5"/>
  </si>
  <si>
    <t>令和7年度</t>
    <rPh sb="0" eb="2">
      <t>レイワ</t>
    </rPh>
    <rPh sb="3" eb="5">
      <t>ネンド</t>
    </rPh>
    <phoneticPr fontId="19"/>
  </si>
  <si>
    <t>収入</t>
    <rPh sb="0" eb="2">
      <t>シュウニュウ</t>
    </rPh>
    <phoneticPr fontId="5"/>
  </si>
  <si>
    <t>区補助額合計（１）</t>
    <phoneticPr fontId="5"/>
  </si>
  <si>
    <t>運営費</t>
    <rPh sb="0" eb="3">
      <t>ウンエイヒ</t>
    </rPh>
    <phoneticPr fontId="5"/>
  </si>
  <si>
    <t>実施月数</t>
    <rPh sb="0" eb="4">
      <t>ジッシツキスウ</t>
    </rPh>
    <phoneticPr fontId="5"/>
  </si>
  <si>
    <t>か月</t>
    <rPh sb="1" eb="2">
      <t>ゲツ</t>
    </rPh>
    <phoneticPr fontId="5"/>
  </si>
  <si>
    <t>区の施設で実施する場合（特別支援対応）</t>
    <rPh sb="0" eb="1">
      <t>ク</t>
    </rPh>
    <rPh sb="2" eb="4">
      <t>シセツ</t>
    </rPh>
    <rPh sb="5" eb="7">
      <t>ジッシ</t>
    </rPh>
    <rPh sb="9" eb="11">
      <t>バアイ</t>
    </rPh>
    <rPh sb="12" eb="16">
      <t>トクベツシエン</t>
    </rPh>
    <rPh sb="16" eb="18">
      <t>タイオウ</t>
    </rPh>
    <phoneticPr fontId="5"/>
  </si>
  <si>
    <t>開設準備経費</t>
    <rPh sb="0" eb="4">
      <t>カイセツジュンビ</t>
    </rPh>
    <rPh sb="4" eb="6">
      <t>ケイヒ</t>
    </rPh>
    <phoneticPr fontId="19"/>
  </si>
  <si>
    <t>基本分</t>
    <rPh sb="0" eb="2">
      <t>キホン</t>
    </rPh>
    <rPh sb="2" eb="3">
      <t>ブン</t>
    </rPh>
    <phoneticPr fontId="5"/>
  </si>
  <si>
    <t>←事前に協議した金額を入力してください。※初年度のみです。協議をしていない施設は対象外です。</t>
    <rPh sb="1" eb="3">
      <t>ジゼン</t>
    </rPh>
    <rPh sb="4" eb="6">
      <t>キョウギ</t>
    </rPh>
    <rPh sb="8" eb="10">
      <t>キンガク</t>
    </rPh>
    <rPh sb="11" eb="12">
      <t>イ</t>
    </rPh>
    <rPh sb="21" eb="24">
      <t>ショネンド</t>
    </rPh>
    <rPh sb="29" eb="31">
      <t>キョウギ</t>
    </rPh>
    <rPh sb="37" eb="39">
      <t>シセツ</t>
    </rPh>
    <rPh sb="40" eb="43">
      <t>タイショウガイ</t>
    </rPh>
    <phoneticPr fontId="5"/>
  </si>
  <si>
    <t>礼金及び賃借料（開設前月分）</t>
    <rPh sb="0" eb="2">
      <t>レイキン</t>
    </rPh>
    <rPh sb="2" eb="3">
      <t>オヨ</t>
    </rPh>
    <rPh sb="4" eb="7">
      <t>チンシャクリョウ</t>
    </rPh>
    <rPh sb="8" eb="10">
      <t>カイセツ</t>
    </rPh>
    <rPh sb="10" eb="12">
      <t>ゼンゲツ</t>
    </rPh>
    <rPh sb="12" eb="13">
      <t>ブン</t>
    </rPh>
    <phoneticPr fontId="5"/>
  </si>
  <si>
    <t>加算分</t>
    <rPh sb="0" eb="3">
      <t>カサンブン</t>
    </rPh>
    <phoneticPr fontId="5"/>
  </si>
  <si>
    <t>ワークスペースひろば事業</t>
    <rPh sb="10" eb="12">
      <t>ジギョウ</t>
    </rPh>
    <phoneticPr fontId="5"/>
  </si>
  <si>
    <t>事業に係る収入合計（２）</t>
    <phoneticPr fontId="5"/>
  </si>
  <si>
    <t>賃借料</t>
    <rPh sb="0" eb="3">
      <t>チンシャクリョウ</t>
    </rPh>
    <phoneticPr fontId="5"/>
  </si>
  <si>
    <t>その他</t>
    <rPh sb="2" eb="3">
      <t>タ</t>
    </rPh>
    <phoneticPr fontId="5"/>
  </si>
  <si>
    <t>開設準備経費</t>
    <rPh sb="0" eb="6">
      <t>カイセツジュンビケイヒ</t>
    </rPh>
    <phoneticPr fontId="5"/>
  </si>
  <si>
    <t>基本分</t>
    <phoneticPr fontId="5"/>
  </si>
  <si>
    <t>←事前に協議した施設は支出の見込み額を必ず入力してください。</t>
    <rPh sb="1" eb="3">
      <t>ジゼン</t>
    </rPh>
    <rPh sb="4" eb="6">
      <t>キョウギ</t>
    </rPh>
    <rPh sb="8" eb="10">
      <t>シセツ</t>
    </rPh>
    <rPh sb="11" eb="13">
      <t>シシュツ</t>
    </rPh>
    <rPh sb="14" eb="16">
      <t>ミコ</t>
    </rPh>
    <rPh sb="17" eb="18">
      <t>ガク</t>
    </rPh>
    <rPh sb="19" eb="20">
      <t>カナラ</t>
    </rPh>
    <rPh sb="21" eb="23">
      <t>ニュウリョク</t>
    </rPh>
    <phoneticPr fontId="5"/>
  </si>
  <si>
    <t>加算分</t>
    <phoneticPr fontId="5"/>
  </si>
  <si>
    <t>支出計合(３)</t>
    <rPh sb="0" eb="2">
      <t>シシュツ</t>
    </rPh>
    <rPh sb="2" eb="3">
      <t>ケイ</t>
    </rPh>
    <rPh sb="3" eb="4">
      <t>ゴウ</t>
    </rPh>
    <phoneticPr fontId="19"/>
  </si>
  <si>
    <t>区の施設</t>
    <rPh sb="0" eb="1">
      <t>ク</t>
    </rPh>
    <rPh sb="2" eb="4">
      <t>シセツ</t>
    </rPh>
    <phoneticPr fontId="5"/>
  </si>
  <si>
    <t>地域子育て
相談機関</t>
    <rPh sb="0" eb="4">
      <t>チイキコソダ</t>
    </rPh>
    <rPh sb="6" eb="10">
      <t>ソウダンキカン</t>
    </rPh>
    <phoneticPr fontId="5"/>
  </si>
  <si>
    <t>ほっと・ワーク加算</t>
    <rPh sb="7" eb="9">
      <t>カサン</t>
    </rPh>
    <phoneticPr fontId="5"/>
  </si>
  <si>
    <t>３～４日型</t>
    <phoneticPr fontId="5"/>
  </si>
  <si>
    <t>６～７日型</t>
    <phoneticPr fontId="5"/>
  </si>
  <si>
    <t>３－４日</t>
    <rPh sb="3" eb="4">
      <t>ニチ</t>
    </rPh>
    <phoneticPr fontId="5"/>
  </si>
  <si>
    <t>５日型</t>
    <rPh sb="1" eb="2">
      <t>ニチ</t>
    </rPh>
    <rPh sb="2" eb="3">
      <t>カタ</t>
    </rPh>
    <phoneticPr fontId="5"/>
  </si>
  <si>
    <t>６－７日</t>
    <rPh sb="3" eb="4">
      <t>ニチ</t>
    </rPh>
    <phoneticPr fontId="5"/>
  </si>
  <si>
    <t>閉室日のみ3日型</t>
    <rPh sb="0" eb="3">
      <t>ヘイシツビ</t>
    </rPh>
    <rPh sb="6" eb="8">
      <t>ニチカタ</t>
    </rPh>
    <phoneticPr fontId="5"/>
  </si>
  <si>
    <t>閉室日のみ4日型</t>
    <rPh sb="0" eb="3">
      <t>ヘイシツビ</t>
    </rPh>
    <rPh sb="6" eb="8">
      <t>ニチカタ</t>
    </rPh>
    <phoneticPr fontId="5"/>
  </si>
  <si>
    <t>特別支援対応</t>
    <rPh sb="0" eb="4">
      <t>トクベツシエン</t>
    </rPh>
    <rPh sb="4" eb="6">
      <t>タイオウ</t>
    </rPh>
    <phoneticPr fontId="5"/>
  </si>
  <si>
    <t>NPO法人せたがや</t>
  </si>
  <si>
    <t>世田谷区世田谷１－２－３</t>
  </si>
  <si>
    <t>03-5432-2569</t>
  </si>
  <si>
    <t>平成19年4月1日</t>
  </si>
  <si>
    <t>10：00～15：00</t>
  </si>
  <si>
    <t>5時間</t>
  </si>
  <si>
    <t>せたがやひろば</t>
  </si>
  <si>
    <t>賃貸</t>
  </si>
  <si>
    <t>あり</t>
  </si>
  <si>
    <t>専用</t>
  </si>
  <si>
    <t>・親子が気軽に利用できるよう、子どもの発達に沿ったあそび、居心地のよい環境を提供し、あたたかく迎え入れる。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・利用者同士が自然に交流できるようなプログラムを実施する(わらべうた、お話し会、手作りおもちゃの会など)。</t>
  </si>
  <si>
    <t>・日頃から気兼ねなく、子育ての不安や悩みを相談できるようにする。
・助産師、栄養士に来てもらい、個別の相談を行う。</t>
  </si>
  <si>
    <t>・子育てに必要な情報を収集し、利用者に届きやすいように整理して提供する（情報誌「せたがや通信」の配布など）。
・支援者からだけでなく、利用者からの情報も他の利用者に共有する。</t>
  </si>
  <si>
    <t>・おんぶとだっこ講座、育児・生活習慣・食育に関する講習会、
・助産師によるベビーヨガ、救急講座</t>
  </si>
  <si>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の担当に情報共有するよう努める。</t>
  </si>
  <si>
    <t>・地域の高齢者施設（世田谷園）に出向き、交流する。</t>
  </si>
  <si>
    <t>・「北沢子育てサークル」と協働し、季節（お正月・節分・ひなまつり・水遊び・七夕・ハロウィン・クリスマス）を感じるイベントを実施する。</t>
  </si>
  <si>
    <t>玉川福祉大学のボランティア学生と共同し、ひろばで絵本の読み聞かせ会や手作りおもちゃの製作を行う。</t>
  </si>
  <si>
    <t>50㎡</t>
    <phoneticPr fontId="5"/>
  </si>
  <si>
    <t>近隣のプレーパークに出向き、地域の親子と交流する。荒天の場合は世田谷児童館に出向き、交流する。</t>
    <phoneticPr fontId="5"/>
  </si>
  <si>
    <t>１－㉑</t>
    <phoneticPr fontId="5"/>
  </si>
  <si>
    <t>週３～４日</t>
    <phoneticPr fontId="5"/>
  </si>
  <si>
    <t>月・火・金・土</t>
    <phoneticPr fontId="5"/>
  </si>
  <si>
    <t>←原則修正できません。</t>
    <rPh sb="1" eb="3">
      <t>ゲンソク</t>
    </rPh>
    <rPh sb="3" eb="5">
      <t>シュウセイ</t>
    </rPh>
    <phoneticPr fontId="5"/>
  </si>
  <si>
    <t>←おでかけひろば事業運営費補助金交付申請書へはこちらの金額が転記されます。</t>
    <phoneticPr fontId="5"/>
  </si>
  <si>
    <t>常勤・ぶれす（６～７日型）</t>
    <rPh sb="0" eb="2">
      <t>ジョウキン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</si>
</sst>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 ;[Red]\-#,##0\ "/>
    <numFmt numFmtId="178" formatCode="0_);[Red]\(0\)"/>
    <numFmt numFmtId="179" formatCode="#,##0;&quot;▲ &quot;#,##0"/>
  </numFmts>
  <fonts count="69" x14ac:knownFonts="1">
    <font>
      <sz val="11"/>
      <color theme="1"/>
      <name val="游ゴシック"/>
      <family val="2"/>
      <scheme val="minor"/>
    </font>
    <font>
      <sz val="11"/>
      <color theme="1"/>
      <name val="游ゴシック"/>
      <family val="2"/>
      <charset val="128"/>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sz val="14"/>
      <color theme="1"/>
      <name val="メイリオ"/>
      <family val="3"/>
      <charset val="128"/>
    </font>
    <font>
      <sz val="11"/>
      <name val="ＭＳ Ｐゴシック"/>
      <family val="3"/>
      <charset val="128"/>
    </font>
    <font>
      <sz val="10"/>
      <color theme="1"/>
      <name val="メイリオ"/>
      <family val="3"/>
      <charset val="128"/>
    </font>
    <font>
      <sz val="10.5"/>
      <color rgb="FF000000"/>
      <name val="ＭＳ 明朝"/>
      <family val="1"/>
      <charset val="128"/>
    </font>
    <font>
      <sz val="9"/>
      <color theme="1"/>
      <name val="ＭＳ 明朝"/>
      <family val="1"/>
      <charset val="128"/>
    </font>
    <font>
      <sz val="12"/>
      <name val="ＭＳ 明朝"/>
      <family val="1"/>
      <charset val="128"/>
    </font>
    <font>
      <sz val="11"/>
      <name val="游ゴシック"/>
      <family val="2"/>
      <scheme val="minor"/>
    </font>
    <font>
      <sz val="12"/>
      <color rgb="FF000000"/>
      <name val="Century"/>
      <family val="1"/>
    </font>
    <font>
      <sz val="11"/>
      <color rgb="FF000000"/>
      <name val="ＭＳ 明朝"/>
      <family val="1"/>
      <charset val="128"/>
    </font>
    <font>
      <b/>
      <sz val="12"/>
      <color rgb="FFFF0000"/>
      <name val="游ゴシック"/>
      <family val="3"/>
      <charset val="128"/>
      <scheme val="minor"/>
    </font>
    <font>
      <b/>
      <sz val="11"/>
      <color rgb="FFFF0000"/>
      <name val="游ゴシック"/>
      <family val="3"/>
      <charset val="128"/>
      <scheme val="minor"/>
    </font>
    <font>
      <sz val="12"/>
      <color theme="1"/>
      <name val="メイリオ"/>
      <family val="3"/>
      <charset val="128"/>
    </font>
    <font>
      <sz val="6"/>
      <name val="ＭＳ Ｐゴシック"/>
      <family val="3"/>
      <charset val="128"/>
    </font>
    <font>
      <b/>
      <sz val="11"/>
      <color rgb="FFFF0000"/>
      <name val="メイリオ"/>
      <family val="3"/>
      <charset val="128"/>
    </font>
    <font>
      <sz val="8"/>
      <color theme="1"/>
      <name val="メイリオ"/>
      <family val="3"/>
      <charset val="128"/>
    </font>
    <font>
      <b/>
      <sz val="10"/>
      <color theme="1"/>
      <name val="メイリオ"/>
      <family val="3"/>
      <charset val="128"/>
    </font>
    <font>
      <b/>
      <sz val="14"/>
      <color theme="1"/>
      <name val="メイリオ"/>
      <family val="3"/>
      <charset val="128"/>
    </font>
    <font>
      <b/>
      <sz val="12"/>
      <color rgb="FFFF0000"/>
      <name val="メイリオ"/>
      <family val="3"/>
      <charset val="128"/>
    </font>
    <font>
      <b/>
      <sz val="9"/>
      <color rgb="FFFF0000"/>
      <name val="メイリオ"/>
      <family val="3"/>
      <charset val="128"/>
    </font>
    <font>
      <sz val="11"/>
      <name val="メイリオ"/>
      <family val="3"/>
      <charset val="128"/>
    </font>
    <font>
      <sz val="11"/>
      <color theme="1"/>
      <name val="游ゴシック"/>
      <family val="2"/>
      <scheme val="minor"/>
    </font>
    <font>
      <b/>
      <sz val="12"/>
      <color theme="1"/>
      <name val="メイリオ"/>
      <family val="3"/>
      <charset val="128"/>
    </font>
    <font>
      <sz val="8.5"/>
      <color theme="1"/>
      <name val="メイリオ"/>
      <family val="3"/>
      <charset val="128"/>
    </font>
    <font>
      <b/>
      <sz val="11"/>
      <color theme="1"/>
      <name val="メイリオ"/>
      <family val="3"/>
      <charset val="128"/>
    </font>
    <font>
      <sz val="10"/>
      <color theme="1"/>
      <name val="游ゴシック"/>
      <family val="3"/>
      <charset val="128"/>
      <scheme val="minor"/>
    </font>
    <font>
      <sz val="10"/>
      <color theme="1"/>
      <name val="游ゴシック"/>
      <family val="2"/>
      <scheme val="minor"/>
    </font>
    <font>
      <sz val="9"/>
      <color rgb="FF000000"/>
      <name val="ＭＳ 明朝"/>
      <family val="1"/>
      <charset val="128"/>
    </font>
    <font>
      <b/>
      <sz val="9"/>
      <color rgb="FFFF0000"/>
      <name val="游ゴシック"/>
      <family val="3"/>
      <charset val="128"/>
      <scheme val="minor"/>
    </font>
    <font>
      <sz val="20"/>
      <color theme="1"/>
      <name val="ＭＳ 明朝"/>
      <family val="1"/>
      <charset val="128"/>
    </font>
    <font>
      <sz val="14"/>
      <color theme="1"/>
      <name val="ＭＳ 明朝"/>
      <family val="1"/>
      <charset val="128"/>
    </font>
    <font>
      <sz val="14"/>
      <color rgb="FF000000"/>
      <name val="ＭＳ 明朝"/>
      <family val="1"/>
      <charset val="128"/>
    </font>
    <font>
      <sz val="16"/>
      <color theme="1"/>
      <name val="ＭＳ 明朝"/>
      <family val="1"/>
      <charset val="128"/>
    </font>
    <font>
      <b/>
      <sz val="20"/>
      <color rgb="FFFF0000"/>
      <name val="メイリオ"/>
      <family val="3"/>
      <charset val="128"/>
    </font>
    <font>
      <sz val="18"/>
      <color theme="1"/>
      <name val="ＭＳ 明朝"/>
      <family val="1"/>
      <charset val="128"/>
    </font>
    <font>
      <b/>
      <sz val="28"/>
      <color theme="1"/>
      <name val="HG丸ｺﾞｼｯｸM-PRO"/>
      <family val="3"/>
      <charset val="128"/>
    </font>
    <font>
      <sz val="16"/>
      <color rgb="FF000000"/>
      <name val="ＭＳ 明朝"/>
      <family val="1"/>
      <charset val="128"/>
    </font>
    <font>
      <b/>
      <sz val="14"/>
      <color rgb="FFFF0000"/>
      <name val="メイリオ"/>
      <family val="3"/>
      <charset val="128"/>
    </font>
    <font>
      <sz val="18"/>
      <color rgb="FF000000"/>
      <name val="ＭＳ 明朝"/>
      <family val="1"/>
      <charset val="128"/>
    </font>
    <font>
      <b/>
      <sz val="16"/>
      <color rgb="FFFF0000"/>
      <name val="メイリオ"/>
      <family val="3"/>
      <charset val="128"/>
    </font>
    <font>
      <b/>
      <sz val="16"/>
      <color theme="1"/>
      <name val="メイリオ"/>
      <family val="3"/>
      <charset val="128"/>
    </font>
    <font>
      <sz val="16"/>
      <name val="ＭＳ 明朝"/>
      <family val="1"/>
      <charset val="128"/>
    </font>
    <font>
      <sz val="11"/>
      <name val="游ゴシック"/>
      <family val="3"/>
      <charset val="128"/>
      <scheme val="minor"/>
    </font>
    <font>
      <sz val="16"/>
      <name val="游ゴシック"/>
      <family val="3"/>
      <charset val="128"/>
      <scheme val="minor"/>
    </font>
    <font>
      <sz val="11"/>
      <color rgb="FFFF0000"/>
      <name val="ＭＳ 明朝"/>
      <family val="1"/>
      <charset val="128"/>
    </font>
    <font>
      <sz val="9"/>
      <color theme="1"/>
      <name val="游明朝"/>
      <family val="1"/>
      <charset val="128"/>
    </font>
    <font>
      <sz val="11"/>
      <color rgb="FFFF0000"/>
      <name val="游ゴシック"/>
      <family val="3"/>
      <charset val="128"/>
      <scheme val="minor"/>
    </font>
    <font>
      <strike/>
      <sz val="11"/>
      <color rgb="FFFF0000"/>
      <name val="游ゴシック"/>
      <family val="3"/>
      <charset val="128"/>
      <scheme val="minor"/>
    </font>
    <font>
      <sz val="8"/>
      <name val="游ゴシック"/>
      <family val="3"/>
      <charset val="128"/>
      <scheme val="minor"/>
    </font>
    <font>
      <sz val="10"/>
      <name val="游ゴシック"/>
      <family val="3"/>
      <charset val="128"/>
      <scheme val="minor"/>
    </font>
    <font>
      <b/>
      <sz val="11"/>
      <name val="游ゴシック"/>
      <family val="3"/>
      <charset val="128"/>
      <scheme val="minor"/>
    </font>
    <font>
      <b/>
      <sz val="14"/>
      <color theme="1"/>
      <name val="ＭＳ 明朝"/>
      <family val="1"/>
      <charset val="128"/>
    </font>
    <font>
      <sz val="6"/>
      <color theme="1"/>
      <name val="游ゴシック"/>
      <family val="3"/>
      <charset val="128"/>
      <scheme val="minor"/>
    </font>
    <font>
      <sz val="11"/>
      <color theme="0"/>
      <name val="游ゴシック"/>
      <family val="3"/>
      <charset val="128"/>
      <scheme val="minor"/>
    </font>
    <font>
      <sz val="12"/>
      <name val="ＭＳ Ｐゴシック"/>
      <family val="3"/>
      <charset val="128"/>
    </font>
    <font>
      <sz val="9"/>
      <name val="游ゴシック"/>
      <family val="3"/>
      <charset val="128"/>
      <scheme val="minor"/>
    </font>
    <font>
      <b/>
      <u/>
      <sz val="14"/>
      <color rgb="FFFF0000"/>
      <name val="メイリオ"/>
      <family val="3"/>
      <charset val="128"/>
    </font>
    <font>
      <b/>
      <sz val="11"/>
      <name val="メイリオ"/>
      <family val="3"/>
      <charset val="128"/>
    </font>
    <font>
      <sz val="11"/>
      <color rgb="FF000000"/>
      <name val="游ゴシック"/>
      <family val="2"/>
      <scheme val="minor"/>
    </font>
    <font>
      <b/>
      <u/>
      <sz val="16"/>
      <color rgb="FFFF0000"/>
      <name val="メイリオ"/>
      <family val="3"/>
      <charset val="128"/>
    </font>
    <font>
      <sz val="11"/>
      <name val="ＭＳ 明朝"/>
      <family val="1"/>
      <charset val="128"/>
    </font>
    <font>
      <b/>
      <sz val="26"/>
      <color theme="1"/>
      <name val="HG丸ｺﾞｼｯｸM-PRO"/>
      <family val="3"/>
      <charset val="128"/>
    </font>
    <font>
      <sz val="14"/>
      <name val="メイリオ"/>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59999389629810485"/>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style="thin">
        <color indexed="64"/>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right style="thin">
        <color indexed="64"/>
      </right>
      <top style="dashed">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bottom style="dash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dashed">
        <color indexed="64"/>
      </top>
      <bottom/>
      <diagonal/>
    </border>
    <border>
      <left/>
      <right/>
      <top style="dashed">
        <color indexed="64"/>
      </top>
      <bottom style="double">
        <color indexed="64"/>
      </bottom>
      <diagonal/>
    </border>
    <border>
      <left/>
      <right/>
      <top style="double">
        <color indexed="64"/>
      </top>
      <bottom style="thin">
        <color indexed="64"/>
      </bottom>
      <diagonal/>
    </border>
    <border>
      <left style="thin">
        <color indexed="64"/>
      </left>
      <right style="thin">
        <color indexed="64"/>
      </right>
      <top style="dashed">
        <color indexed="64"/>
      </top>
      <bottom style="thin">
        <color indexed="64"/>
      </bottom>
      <diagonal/>
    </border>
    <border>
      <left/>
      <right style="hair">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9">
    <xf numFmtId="0" fontId="0" fillId="0" borderId="0"/>
    <xf numFmtId="0" fontId="8" fillId="0" borderId="0"/>
    <xf numFmtId="0" fontId="8" fillId="0" borderId="0">
      <alignment vertical="center"/>
    </xf>
    <xf numFmtId="0" fontId="8" fillId="0" borderId="0">
      <alignment vertical="center"/>
    </xf>
    <xf numFmtId="38"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8" fillId="0" borderId="0"/>
  </cellStyleXfs>
  <cellXfs count="598">
    <xf numFmtId="0" fontId="0" fillId="0" borderId="0" xfId="0"/>
    <xf numFmtId="0" fontId="0" fillId="2" borderId="0" xfId="0" applyFill="1"/>
    <xf numFmtId="0" fontId="4" fillId="2" borderId="0" xfId="0" applyFont="1" applyFill="1" applyAlignment="1">
      <alignment horizontal="right" vertical="center" wrapText="1"/>
    </xf>
    <xf numFmtId="0" fontId="4" fillId="2" borderId="0" xfId="0" applyFont="1" applyFill="1" applyAlignment="1">
      <alignment horizontal="justify" vertical="center" wrapText="1"/>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0" fillId="0" borderId="0" xfId="0" applyAlignment="1">
      <alignment vertical="top"/>
    </xf>
    <xf numFmtId="0" fontId="2" fillId="2" borderId="0" xfId="0" applyFont="1" applyFill="1"/>
    <xf numFmtId="0" fontId="2" fillId="2" borderId="0" xfId="0" applyFont="1" applyFill="1" applyAlignment="1">
      <alignment horizontal="righ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Border="1" applyAlignment="1">
      <alignment vertical="center" wrapText="1"/>
    </xf>
    <xf numFmtId="0" fontId="0" fillId="2" borderId="0" xfId="0" applyFill="1" applyBorder="1" applyAlignment="1"/>
    <xf numFmtId="0" fontId="0" fillId="0" borderId="0" xfId="0"/>
    <xf numFmtId="0" fontId="0" fillId="2" borderId="0" xfId="0" applyFill="1"/>
    <xf numFmtId="0" fontId="4" fillId="2" borderId="0" xfId="0" applyFont="1" applyFill="1" applyAlignment="1">
      <alignment horizontal="justify" vertical="center" wrapText="1"/>
    </xf>
    <xf numFmtId="0" fontId="4" fillId="2" borderId="0" xfId="0" applyFont="1" applyFill="1" applyAlignment="1">
      <alignment horizontal="center" vertical="center" wrapText="1"/>
    </xf>
    <xf numFmtId="0" fontId="0" fillId="0" borderId="0" xfId="0" applyAlignment="1">
      <alignment vertical="top"/>
    </xf>
    <xf numFmtId="0" fontId="2" fillId="2" borderId="0" xfId="0" applyFont="1" applyFill="1"/>
    <xf numFmtId="0" fontId="2" fillId="2" borderId="0" xfId="0" applyFont="1" applyFill="1" applyBorder="1"/>
    <xf numFmtId="0" fontId="2" fillId="2" borderId="0" xfId="0" applyFont="1" applyFill="1" applyBorder="1" applyAlignment="1"/>
    <xf numFmtId="0" fontId="2" fillId="2" borderId="0" xfId="0" applyFont="1" applyFill="1" applyAlignment="1">
      <alignment vertical="center"/>
    </xf>
    <xf numFmtId="0" fontId="2" fillId="2" borderId="0" xfId="0" applyFont="1" applyFill="1" applyAlignment="1">
      <alignment vertical="center" wrapText="1"/>
    </xf>
    <xf numFmtId="0" fontId="0" fillId="2" borderId="0" xfId="0" applyFill="1" applyBorder="1"/>
    <xf numFmtId="0" fontId="4" fillId="2" borderId="0" xfId="0" applyFont="1" applyFill="1" applyBorder="1" applyAlignment="1">
      <alignment horizontal="left" vertical="center"/>
    </xf>
    <xf numFmtId="0" fontId="13" fillId="2" borderId="0" xfId="0" applyFont="1" applyFill="1"/>
    <xf numFmtId="0" fontId="12" fillId="2" borderId="0" xfId="0" applyFont="1" applyFill="1" applyAlignment="1">
      <alignment horizontal="center" vertical="center" wrapText="1"/>
    </xf>
    <xf numFmtId="0" fontId="12" fillId="2" borderId="0" xfId="0" applyFont="1" applyFill="1"/>
    <xf numFmtId="0" fontId="14" fillId="2" borderId="0" xfId="0" applyFont="1" applyFill="1" applyAlignment="1">
      <alignment horizontal="justify" vertical="center"/>
    </xf>
    <xf numFmtId="0" fontId="4" fillId="2" borderId="0" xfId="0" applyFont="1" applyFill="1" applyAlignment="1">
      <alignment horizontal="left" vertical="center"/>
    </xf>
    <xf numFmtId="0" fontId="4" fillId="2" borderId="0" xfId="0" applyFont="1" applyFill="1" applyAlignment="1">
      <alignment horizontal="justify" vertical="center"/>
    </xf>
    <xf numFmtId="0" fontId="4" fillId="2" borderId="0" xfId="0" applyFont="1" applyFill="1" applyAlignment="1">
      <alignment vertical="center"/>
    </xf>
    <xf numFmtId="0" fontId="4" fillId="2" borderId="0" xfId="0" applyFont="1" applyFill="1" applyBorder="1" applyAlignment="1">
      <alignment horizontal="left" vertical="top"/>
    </xf>
    <xf numFmtId="0" fontId="4" fillId="2" borderId="0" xfId="0" applyFont="1" applyFill="1" applyAlignment="1">
      <alignment horizontal="right" vertical="center"/>
    </xf>
    <xf numFmtId="0" fontId="3" fillId="2" borderId="0" xfId="0" applyFont="1" applyFill="1" applyAlignment="1">
      <alignment horizontal="justify" vertical="center"/>
    </xf>
    <xf numFmtId="0" fontId="3" fillId="2" borderId="0" xfId="0" applyFont="1" applyFill="1"/>
    <xf numFmtId="0" fontId="3" fillId="2" borderId="0" xfId="0" applyFont="1" applyFill="1" applyAlignment="1">
      <alignment horizontal="left" vertical="center" wrapText="1"/>
    </xf>
    <xf numFmtId="0" fontId="4" fillId="2" borderId="0" xfId="0" applyFont="1" applyFill="1" applyAlignment="1">
      <alignment horizontal="center" vertical="center" wrapText="1"/>
    </xf>
    <xf numFmtId="0" fontId="2" fillId="2" borderId="0" xfId="0" applyFont="1" applyFill="1" applyAlignment="1">
      <alignment horizontal="center" vertical="center" wrapText="1"/>
    </xf>
    <xf numFmtId="0" fontId="4" fillId="2" borderId="0" xfId="0" applyFont="1" applyFill="1" applyAlignment="1">
      <alignment vertical="center" wrapText="1"/>
    </xf>
    <xf numFmtId="0" fontId="2" fillId="2" borderId="0" xfId="0" applyFont="1" applyFill="1" applyBorder="1" applyAlignment="1">
      <alignment horizontal="center" vertical="center" wrapText="1"/>
    </xf>
    <xf numFmtId="0" fontId="16" fillId="2" borderId="0" xfId="0" applyFont="1" applyFill="1"/>
    <xf numFmtId="0" fontId="17" fillId="2" borderId="0" xfId="0" applyFont="1" applyFill="1"/>
    <xf numFmtId="0" fontId="2" fillId="2" borderId="0" xfId="0" applyFont="1" applyFill="1" applyBorder="1" applyAlignment="1">
      <alignment horizontal="left" vertical="center"/>
    </xf>
    <xf numFmtId="0" fontId="16" fillId="2" borderId="0" xfId="0" applyFont="1" applyFill="1" applyAlignment="1">
      <alignment horizontal="center"/>
    </xf>
    <xf numFmtId="0" fontId="16" fillId="2" borderId="0" xfId="0" applyFont="1" applyFill="1" applyBorder="1" applyAlignment="1">
      <alignment horizontal="center" vertical="center" wrapText="1"/>
    </xf>
    <xf numFmtId="0" fontId="16" fillId="2" borderId="0" xfId="0" applyFont="1" applyFill="1" applyBorder="1" applyAlignment="1">
      <alignment horizontal="left" vertical="center"/>
    </xf>
    <xf numFmtId="0" fontId="17" fillId="0" borderId="0" xfId="0" applyFont="1" applyAlignment="1">
      <alignment horizontal="left" vertical="top"/>
    </xf>
    <xf numFmtId="0" fontId="2" fillId="5" borderId="0" xfId="0" applyFont="1" applyFill="1" applyAlignment="1">
      <alignment horizontal="center" vertical="center"/>
    </xf>
    <xf numFmtId="0" fontId="3" fillId="2" borderId="0" xfId="0" applyFont="1" applyFill="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5" borderId="0" xfId="0" applyFont="1" applyFill="1" applyAlignment="1">
      <alignment horizontal="center" vertical="center" wrapText="1"/>
    </xf>
    <xf numFmtId="0" fontId="6" fillId="2" borderId="0" xfId="0" applyFont="1" applyFill="1" applyAlignment="1">
      <alignment vertical="center"/>
    </xf>
    <xf numFmtId="0" fontId="18" fillId="2" borderId="0" xfId="0" applyFont="1" applyFill="1" applyAlignment="1">
      <alignment horizontal="right" vertical="center" shrinkToFit="1"/>
    </xf>
    <xf numFmtId="0" fontId="6" fillId="2" borderId="0" xfId="0" applyFont="1" applyFill="1" applyAlignment="1">
      <alignment horizontal="right" vertical="center" shrinkToFit="1"/>
    </xf>
    <xf numFmtId="0" fontId="6" fillId="0" borderId="0" xfId="0" applyFont="1" applyAlignment="1">
      <alignment vertical="center"/>
    </xf>
    <xf numFmtId="0" fontId="6" fillId="2" borderId="0" xfId="0" applyFont="1" applyFill="1" applyAlignment="1">
      <alignment vertical="center" shrinkToFit="1"/>
    </xf>
    <xf numFmtId="0" fontId="6" fillId="2" borderId="0" xfId="0" applyFont="1" applyFill="1" applyAlignment="1">
      <alignment horizontal="right" vertical="center"/>
    </xf>
    <xf numFmtId="0" fontId="6" fillId="2" borderId="0" xfId="0" applyFont="1" applyFill="1" applyAlignment="1">
      <alignment horizontal="center" vertical="center" shrinkToFit="1"/>
    </xf>
    <xf numFmtId="0" fontId="20" fillId="2" borderId="0" xfId="0" applyFont="1" applyFill="1" applyAlignment="1">
      <alignment vertical="center"/>
    </xf>
    <xf numFmtId="177" fontId="6" fillId="3" borderId="38" xfId="0" applyNumberFormat="1" applyFont="1" applyFill="1" applyBorder="1" applyAlignment="1">
      <alignment vertical="center"/>
    </xf>
    <xf numFmtId="177" fontId="6" fillId="3" borderId="40" xfId="0" applyNumberFormat="1" applyFont="1" applyFill="1" applyBorder="1" applyAlignment="1">
      <alignment horizontal="right" vertical="center"/>
    </xf>
    <xf numFmtId="177" fontId="6" fillId="3" borderId="42" xfId="0" applyNumberFormat="1" applyFont="1" applyFill="1" applyBorder="1" applyAlignment="1">
      <alignment vertical="center"/>
    </xf>
    <xf numFmtId="178" fontId="6" fillId="0" borderId="0" xfId="0" applyNumberFormat="1" applyFont="1" applyAlignment="1">
      <alignment vertical="center"/>
    </xf>
    <xf numFmtId="0" fontId="9" fillId="2" borderId="42" xfId="2" applyFont="1" applyFill="1" applyBorder="1" applyAlignment="1">
      <alignment vertical="center" shrinkToFit="1"/>
    </xf>
    <xf numFmtId="0" fontId="9" fillId="2" borderId="46" xfId="2" applyFont="1" applyFill="1" applyBorder="1" applyAlignment="1">
      <alignment horizontal="distributed" vertical="center"/>
    </xf>
    <xf numFmtId="0" fontId="9" fillId="2" borderId="0" xfId="2" applyFont="1" applyFill="1" applyAlignment="1">
      <alignment horizontal="distributed" vertical="center"/>
    </xf>
    <xf numFmtId="0" fontId="9" fillId="2" borderId="51" xfId="2" applyFont="1" applyFill="1" applyBorder="1">
      <alignment vertical="center"/>
    </xf>
    <xf numFmtId="0" fontId="9" fillId="2" borderId="24" xfId="2" applyFont="1" applyFill="1" applyBorder="1">
      <alignment vertical="center"/>
    </xf>
    <xf numFmtId="177" fontId="6" fillId="3" borderId="58" xfId="0" applyNumberFormat="1" applyFont="1" applyFill="1" applyBorder="1" applyAlignment="1">
      <alignment vertical="center"/>
    </xf>
    <xf numFmtId="179" fontId="6" fillId="3" borderId="1" xfId="0" applyNumberFormat="1" applyFont="1" applyFill="1" applyBorder="1" applyAlignment="1">
      <alignment vertical="center"/>
    </xf>
    <xf numFmtId="179" fontId="6" fillId="3" borderId="34" xfId="0" applyNumberFormat="1" applyFont="1" applyFill="1" applyBorder="1" applyAlignment="1">
      <alignment vertical="center"/>
    </xf>
    <xf numFmtId="177" fontId="6" fillId="3" borderId="11" xfId="0" applyNumberFormat="1" applyFont="1" applyFill="1" applyBorder="1" applyAlignment="1">
      <alignment vertical="center"/>
    </xf>
    <xf numFmtId="177" fontId="23" fillId="3" borderId="19" xfId="0" applyNumberFormat="1" applyFont="1" applyFill="1" applyBorder="1" applyAlignment="1">
      <alignment vertical="center"/>
    </xf>
    <xf numFmtId="0" fontId="6" fillId="0" borderId="0" xfId="0" applyFont="1" applyAlignment="1">
      <alignment vertical="center" shrinkToFit="1"/>
    </xf>
    <xf numFmtId="0" fontId="2" fillId="2" borderId="0" xfId="0" applyFont="1" applyFill="1" applyAlignment="1" applyProtection="1">
      <alignment horizontal="center"/>
      <protection locked="0"/>
    </xf>
    <xf numFmtId="0" fontId="2" fillId="2" borderId="0" xfId="0" applyFont="1" applyFill="1" applyBorder="1" applyAlignment="1" applyProtection="1">
      <protection locked="0"/>
    </xf>
    <xf numFmtId="0" fontId="2" fillId="2" borderId="0" xfId="0" applyFont="1" applyFill="1" applyBorder="1" applyAlignment="1" applyProtection="1">
      <alignment horizontal="center" vertical="center" wrapText="1"/>
      <protection locked="0"/>
    </xf>
    <xf numFmtId="176" fontId="4" fillId="2" borderId="0" xfId="0" applyNumberFormat="1" applyFont="1" applyFill="1" applyAlignment="1" applyProtection="1">
      <alignment vertical="center"/>
      <protection locked="0"/>
    </xf>
    <xf numFmtId="0" fontId="2" fillId="2" borderId="0" xfId="0" applyFont="1" applyFill="1" applyAlignment="1" applyProtection="1">
      <alignment vertical="center"/>
      <protection locked="0"/>
    </xf>
    <xf numFmtId="0" fontId="14" fillId="2" borderId="0" xfId="0" applyFont="1" applyFill="1" applyAlignment="1" applyProtection="1">
      <alignment horizontal="justify" vertical="center"/>
      <protection locked="0"/>
    </xf>
    <xf numFmtId="0" fontId="0" fillId="0" borderId="0" xfId="0" applyProtection="1">
      <protection locked="0"/>
    </xf>
    <xf numFmtId="0" fontId="2" fillId="2" borderId="0" xfId="0" applyFont="1" applyFill="1" applyBorder="1" applyAlignment="1" applyProtection="1">
      <alignment horizontal="center"/>
      <protection locked="0"/>
    </xf>
    <xf numFmtId="0" fontId="0" fillId="2" borderId="0" xfId="0" applyFill="1" applyAlignment="1">
      <alignment vertical="top"/>
    </xf>
    <xf numFmtId="0" fontId="11" fillId="2" borderId="1" xfId="0" applyFont="1" applyFill="1" applyBorder="1" applyAlignment="1">
      <alignment horizontal="center" vertical="center"/>
    </xf>
    <xf numFmtId="176" fontId="24" fillId="2" borderId="0" xfId="0" applyNumberFormat="1" applyFont="1" applyFill="1" applyAlignment="1" applyProtection="1">
      <alignment vertical="center"/>
      <protection locked="0"/>
    </xf>
    <xf numFmtId="0" fontId="25" fillId="2" borderId="1" xfId="0" applyFont="1" applyFill="1" applyBorder="1" applyAlignment="1">
      <alignment horizontal="center" vertical="center"/>
    </xf>
    <xf numFmtId="177" fontId="26" fillId="2" borderId="42" xfId="0" applyNumberFormat="1" applyFont="1" applyFill="1" applyBorder="1" applyAlignment="1" applyProtection="1">
      <alignment vertical="center"/>
      <protection locked="0"/>
    </xf>
    <xf numFmtId="177" fontId="26" fillId="2" borderId="44" xfId="0" applyNumberFormat="1" applyFont="1" applyFill="1" applyBorder="1" applyAlignment="1" applyProtection="1">
      <alignment vertical="center"/>
      <protection locked="0"/>
    </xf>
    <xf numFmtId="177" fontId="26" fillId="2" borderId="32" xfId="0" applyNumberFormat="1" applyFont="1" applyFill="1" applyBorder="1" applyAlignment="1" applyProtection="1">
      <alignment vertical="center"/>
      <protection locked="0"/>
    </xf>
    <xf numFmtId="177" fontId="26" fillId="3" borderId="35" xfId="0" applyNumberFormat="1" applyFont="1" applyFill="1" applyBorder="1" applyAlignment="1">
      <alignment vertical="center"/>
    </xf>
    <xf numFmtId="177" fontId="26" fillId="2" borderId="38" xfId="0" applyNumberFormat="1" applyFont="1" applyFill="1" applyBorder="1" applyAlignment="1" applyProtection="1">
      <alignment vertical="center"/>
      <protection locked="0"/>
    </xf>
    <xf numFmtId="177" fontId="26" fillId="2" borderId="40" xfId="0" applyNumberFormat="1" applyFont="1" applyFill="1" applyBorder="1" applyAlignment="1" applyProtection="1">
      <alignment vertical="center"/>
      <protection locked="0"/>
    </xf>
    <xf numFmtId="177" fontId="26" fillId="2" borderId="47" xfId="0" applyNumberFormat="1" applyFont="1" applyFill="1" applyBorder="1" applyAlignment="1" applyProtection="1">
      <alignment vertical="center"/>
      <protection locked="0"/>
    </xf>
    <xf numFmtId="177" fontId="26" fillId="3" borderId="51" xfId="0" applyNumberFormat="1" applyFont="1" applyFill="1" applyBorder="1" applyAlignment="1">
      <alignment vertical="center"/>
    </xf>
    <xf numFmtId="0" fontId="26" fillId="2" borderId="0" xfId="0" applyFont="1" applyFill="1" applyAlignment="1">
      <alignment vertical="center"/>
    </xf>
    <xf numFmtId="177" fontId="26" fillId="0" borderId="34" xfId="0" applyNumberFormat="1" applyFont="1" applyBorder="1" applyAlignment="1" applyProtection="1">
      <alignment vertical="center"/>
      <protection locked="0"/>
    </xf>
    <xf numFmtId="177" fontId="26" fillId="3" borderId="1" xfId="0" applyNumberFormat="1" applyFont="1" applyFill="1" applyBorder="1" applyAlignment="1">
      <alignment vertical="center"/>
    </xf>
    <xf numFmtId="177" fontId="26" fillId="2" borderId="53" xfId="0" applyNumberFormat="1" applyFont="1" applyFill="1" applyBorder="1" applyAlignment="1" applyProtection="1">
      <alignment vertical="center"/>
      <protection locked="0"/>
    </xf>
    <xf numFmtId="177" fontId="26" fillId="2" borderId="54" xfId="0" applyNumberFormat="1" applyFont="1" applyFill="1" applyBorder="1" applyAlignment="1" applyProtection="1">
      <alignment vertical="center"/>
      <protection locked="0"/>
    </xf>
    <xf numFmtId="177" fontId="26" fillId="2" borderId="55" xfId="0" applyNumberFormat="1" applyFont="1" applyFill="1" applyBorder="1" applyAlignment="1" applyProtection="1">
      <alignment vertical="center"/>
      <protection locked="0"/>
    </xf>
    <xf numFmtId="177" fontId="26" fillId="3" borderId="34" xfId="0" applyNumberFormat="1" applyFont="1" applyFill="1" applyBorder="1" applyAlignment="1">
      <alignment vertical="center"/>
    </xf>
    <xf numFmtId="177" fontId="26" fillId="3" borderId="37" xfId="0" applyNumberFormat="1" applyFont="1" applyFill="1" applyBorder="1" applyAlignment="1">
      <alignment vertical="center"/>
    </xf>
    <xf numFmtId="177" fontId="26" fillId="0" borderId="53" xfId="0" applyNumberFormat="1" applyFont="1" applyBorder="1" applyAlignment="1" applyProtection="1">
      <alignment vertical="center"/>
      <protection locked="0"/>
    </xf>
    <xf numFmtId="177" fontId="26" fillId="0" borderId="56" xfId="0" applyNumberFormat="1" applyFont="1" applyBorder="1" applyAlignment="1" applyProtection="1">
      <alignment vertical="center"/>
      <protection locked="0"/>
    </xf>
    <xf numFmtId="0" fontId="18" fillId="5" borderId="0" xfId="0" applyFont="1" applyFill="1" applyAlignment="1">
      <alignment vertical="center"/>
    </xf>
    <xf numFmtId="0" fontId="28" fillId="5" borderId="0" xfId="0" applyFont="1" applyFill="1" applyAlignment="1">
      <alignment vertical="center"/>
    </xf>
    <xf numFmtId="0" fontId="18" fillId="5" borderId="0" xfId="0" applyFont="1" applyFill="1" applyAlignment="1">
      <alignment horizontal="center" vertical="center"/>
    </xf>
    <xf numFmtId="0" fontId="18" fillId="0" borderId="0" xfId="0" applyFont="1" applyAlignment="1">
      <alignment vertical="center"/>
    </xf>
    <xf numFmtId="0" fontId="6" fillId="5" borderId="0" xfId="0" applyFont="1" applyFill="1"/>
    <xf numFmtId="0" fontId="6" fillId="0" borderId="0" xfId="0" applyFont="1"/>
    <xf numFmtId="0" fontId="6" fillId="5" borderId="0" xfId="0" applyFont="1" applyFill="1" applyAlignment="1">
      <alignment horizontal="center" vertical="center"/>
    </xf>
    <xf numFmtId="0" fontId="6" fillId="0" borderId="0" xfId="0" applyFont="1" applyAlignment="1">
      <alignment horizontal="center" vertical="center"/>
    </xf>
    <xf numFmtId="0" fontId="0" fillId="0" borderId="0" xfId="0" applyAlignment="1">
      <alignment shrinkToFit="1"/>
    </xf>
    <xf numFmtId="38" fontId="0" fillId="0" borderId="63" xfId="4" applyFont="1" applyFill="1" applyBorder="1" applyAlignment="1">
      <alignment shrinkToFit="1"/>
    </xf>
    <xf numFmtId="38" fontId="0" fillId="0" borderId="66" xfId="4" applyFont="1" applyFill="1" applyBorder="1" applyAlignment="1">
      <alignment shrinkToFit="1"/>
    </xf>
    <xf numFmtId="38" fontId="0" fillId="0" borderId="68" xfId="4" applyFont="1" applyFill="1" applyBorder="1" applyAlignment="1">
      <alignment shrinkToFit="1"/>
    </xf>
    <xf numFmtId="0" fontId="34" fillId="2" borderId="21" xfId="0" applyFont="1" applyFill="1" applyBorder="1" applyAlignment="1">
      <alignment horizontal="left" vertical="center"/>
    </xf>
    <xf numFmtId="0" fontId="33" fillId="2" borderId="21" xfId="0" applyFont="1" applyFill="1" applyBorder="1" applyAlignment="1" applyProtection="1">
      <alignment horizontal="left" vertical="center"/>
      <protection locked="0"/>
    </xf>
    <xf numFmtId="0" fontId="11" fillId="2" borderId="1" xfId="0" applyFont="1" applyFill="1" applyBorder="1" applyAlignment="1" applyProtection="1">
      <alignment horizontal="center" vertical="center"/>
      <protection locked="0"/>
    </xf>
    <xf numFmtId="0" fontId="2" fillId="2" borderId="0" xfId="0" applyFont="1" applyFill="1" applyAlignment="1">
      <alignment horizontal="left"/>
    </xf>
    <xf numFmtId="0" fontId="3" fillId="2" borderId="0" xfId="0" applyFont="1" applyFill="1" applyAlignment="1">
      <alignment horizontal="left" vertical="center"/>
    </xf>
    <xf numFmtId="0" fontId="35" fillId="2" borderId="0" xfId="0" applyFont="1" applyFill="1" applyAlignment="1">
      <alignment vertical="center"/>
    </xf>
    <xf numFmtId="0" fontId="36" fillId="2" borderId="0" xfId="0" applyFont="1" applyFill="1" applyAlignment="1">
      <alignment vertical="center"/>
    </xf>
    <xf numFmtId="0" fontId="37" fillId="2" borderId="0" xfId="0" applyFont="1" applyFill="1" applyAlignment="1">
      <alignment horizontal="left" vertical="center" wrapText="1"/>
    </xf>
    <xf numFmtId="0" fontId="38" fillId="2" borderId="0" xfId="0" applyFont="1" applyFill="1" applyAlignment="1">
      <alignment vertical="center"/>
    </xf>
    <xf numFmtId="0" fontId="36" fillId="0" borderId="0" xfId="0" applyFont="1"/>
    <xf numFmtId="0" fontId="36" fillId="2" borderId="0" xfId="0" applyFont="1" applyFill="1" applyAlignment="1">
      <alignment horizontal="right" vertical="center"/>
    </xf>
    <xf numFmtId="0" fontId="37" fillId="3" borderId="1" xfId="0" applyFont="1" applyFill="1" applyBorder="1" applyAlignment="1">
      <alignment horizontal="left" vertical="center" wrapText="1"/>
    </xf>
    <xf numFmtId="0" fontId="40" fillId="2" borderId="0" xfId="0" applyFont="1" applyFill="1"/>
    <xf numFmtId="0" fontId="36" fillId="2" borderId="0" xfId="0" applyFont="1" applyFill="1"/>
    <xf numFmtId="0" fontId="38" fillId="2" borderId="0" xfId="0" applyFont="1" applyFill="1" applyAlignment="1">
      <alignment vertical="center" wrapText="1"/>
    </xf>
    <xf numFmtId="0" fontId="39" fillId="2" borderId="0" xfId="0" applyFont="1" applyFill="1" applyAlignment="1">
      <alignment vertical="center"/>
    </xf>
    <xf numFmtId="0" fontId="41" fillId="6" borderId="0" xfId="0" applyFont="1" applyFill="1" applyAlignment="1">
      <alignment vertical="center"/>
    </xf>
    <xf numFmtId="0" fontId="36" fillId="0" borderId="0" xfId="0" applyFont="1" applyAlignment="1">
      <alignment vertical="center"/>
    </xf>
    <xf numFmtId="0" fontId="36" fillId="2" borderId="0" xfId="0" applyFont="1" applyFill="1" applyAlignment="1">
      <alignment vertical="center" wrapText="1"/>
    </xf>
    <xf numFmtId="0" fontId="43" fillId="2" borderId="0" xfId="0" applyFont="1" applyFill="1" applyAlignment="1">
      <alignment horizontal="left" vertical="center" wrapText="1"/>
    </xf>
    <xf numFmtId="0" fontId="44" fillId="2" borderId="0" xfId="0" applyFont="1" applyFill="1" applyAlignment="1">
      <alignment horizontal="left" vertical="center"/>
    </xf>
    <xf numFmtId="0" fontId="38" fillId="0" borderId="0" xfId="0" applyFont="1" applyAlignment="1" applyProtection="1">
      <alignment horizontal="left" vertical="center" wrapText="1"/>
      <protection locked="0"/>
    </xf>
    <xf numFmtId="0" fontId="38" fillId="2" borderId="0" xfId="0" applyFont="1" applyFill="1"/>
    <xf numFmtId="0" fontId="45" fillId="2" borderId="0" xfId="0" applyFont="1" applyFill="1" applyAlignment="1">
      <alignment vertical="center"/>
    </xf>
    <xf numFmtId="0" fontId="46" fillId="2" borderId="0" xfId="0" applyFont="1" applyFill="1" applyAlignment="1">
      <alignment vertical="center"/>
    </xf>
    <xf numFmtId="0" fontId="38" fillId="0" borderId="9" xfId="0" applyFont="1" applyBorder="1" applyAlignment="1" applyProtection="1">
      <alignment horizontal="left" vertical="center" wrapText="1"/>
      <protection locked="0"/>
    </xf>
    <xf numFmtId="0" fontId="37" fillId="2" borderId="0" xfId="0" applyFont="1" applyFill="1" applyAlignment="1">
      <alignment horizontal="justify" vertical="center" wrapText="1"/>
    </xf>
    <xf numFmtId="0" fontId="42" fillId="3" borderId="7" xfId="0" applyFont="1" applyFill="1" applyBorder="1" applyAlignment="1">
      <alignment horizontal="justify" vertical="center" wrapText="1"/>
    </xf>
    <xf numFmtId="0" fontId="38" fillId="0" borderId="8" xfId="0" applyFont="1" applyBorder="1" applyAlignment="1" applyProtection="1">
      <alignment horizontal="left" vertical="center" wrapText="1"/>
      <protection locked="0"/>
    </xf>
    <xf numFmtId="0" fontId="42" fillId="3" borderId="1" xfId="0" applyFont="1" applyFill="1" applyBorder="1" applyAlignment="1">
      <alignment horizontal="justify" vertical="center" wrapText="1"/>
    </xf>
    <xf numFmtId="0" fontId="38" fillId="2" borderId="9" xfId="0" applyFont="1" applyFill="1" applyBorder="1" applyAlignment="1" applyProtection="1">
      <alignment horizontal="left" vertical="center" wrapText="1"/>
      <protection locked="0"/>
    </xf>
    <xf numFmtId="0" fontId="42" fillId="3" borderId="34" xfId="0" applyFont="1" applyFill="1" applyBorder="1" applyAlignment="1">
      <alignment horizontal="justify" vertical="center" wrapText="1"/>
    </xf>
    <xf numFmtId="0" fontId="38" fillId="2" borderId="75" xfId="0" applyFont="1" applyFill="1" applyBorder="1" applyAlignment="1" applyProtection="1">
      <alignment horizontal="left" vertical="center" wrapText="1"/>
      <protection locked="0"/>
    </xf>
    <xf numFmtId="0" fontId="42" fillId="3" borderId="11" xfId="0" applyFont="1" applyFill="1" applyBorder="1" applyAlignment="1">
      <alignment horizontal="justify" vertical="center" wrapText="1"/>
    </xf>
    <xf numFmtId="0" fontId="47" fillId="2" borderId="12" xfId="0" applyFont="1" applyFill="1" applyBorder="1" applyAlignment="1" applyProtection="1">
      <alignment horizontal="left" vertical="center" wrapText="1"/>
      <protection locked="0"/>
    </xf>
    <xf numFmtId="0" fontId="40" fillId="2" borderId="0" xfId="0" applyFont="1" applyFill="1" applyAlignment="1">
      <alignment horizontal="left" vertical="center"/>
    </xf>
    <xf numFmtId="0" fontId="36" fillId="2" borderId="0" xfId="0" applyFont="1" applyFill="1" applyAlignment="1">
      <alignment horizontal="justify" vertical="center"/>
    </xf>
    <xf numFmtId="0" fontId="38" fillId="2" borderId="0" xfId="0" applyFont="1" applyFill="1" applyAlignment="1" applyProtection="1">
      <alignment horizontal="left" vertical="center" wrapText="1"/>
      <protection locked="0"/>
    </xf>
    <xf numFmtId="0" fontId="3" fillId="2" borderId="0" xfId="0" applyFont="1" applyFill="1" applyAlignment="1">
      <alignment vertical="center"/>
    </xf>
    <xf numFmtId="0" fontId="36" fillId="3" borderId="1" xfId="0" applyFont="1" applyFill="1" applyBorder="1" applyAlignment="1">
      <alignment horizontal="center" vertical="center"/>
    </xf>
    <xf numFmtId="0" fontId="38" fillId="0" borderId="9" xfId="0" applyFont="1" applyBorder="1" applyAlignment="1" applyProtection="1">
      <alignment vertical="center" wrapText="1"/>
      <protection locked="0"/>
    </xf>
    <xf numFmtId="0" fontId="38" fillId="3" borderId="1" xfId="0" applyFont="1" applyFill="1" applyBorder="1" applyAlignment="1" applyProtection="1">
      <alignment horizontal="center" vertical="center" wrapText="1"/>
      <protection locked="0"/>
    </xf>
    <xf numFmtId="0" fontId="38" fillId="3" borderId="11" xfId="0" applyFont="1" applyFill="1" applyBorder="1" applyAlignment="1" applyProtection="1">
      <alignment horizontal="center" vertical="center" wrapText="1"/>
      <protection locked="0"/>
    </xf>
    <xf numFmtId="0" fontId="42" fillId="4" borderId="1" xfId="0" applyFont="1" applyFill="1" applyBorder="1" applyAlignment="1">
      <alignment horizontal="justify" vertical="center" wrapText="1"/>
    </xf>
    <xf numFmtId="0" fontId="38" fillId="0" borderId="9" xfId="0" applyFont="1" applyBorder="1" applyAlignment="1" applyProtection="1">
      <alignment horizontal="left" vertical="center"/>
      <protection locked="0"/>
    </xf>
    <xf numFmtId="0" fontId="38" fillId="2" borderId="0" xfId="0" applyFont="1" applyFill="1" applyAlignment="1" applyProtection="1">
      <alignment horizontal="left" vertical="center"/>
      <protection locked="0"/>
    </xf>
    <xf numFmtId="0" fontId="15" fillId="4" borderId="0" xfId="0" applyFont="1" applyFill="1" applyAlignment="1">
      <alignment horizontal="left" vertical="center" wrapText="1"/>
    </xf>
    <xf numFmtId="0" fontId="42" fillId="4" borderId="32" xfId="0" applyFont="1" applyFill="1" applyBorder="1" applyAlignment="1">
      <alignment horizontal="justify" vertical="center" wrapText="1"/>
    </xf>
    <xf numFmtId="0" fontId="38" fillId="2" borderId="9" xfId="0" applyFont="1" applyFill="1" applyBorder="1" applyAlignment="1" applyProtection="1">
      <alignment horizontal="left" vertical="center"/>
      <protection locked="0"/>
    </xf>
    <xf numFmtId="0" fontId="49" fillId="2" borderId="0" xfId="0" applyFont="1" applyFill="1" applyAlignment="1" applyProtection="1">
      <alignment horizontal="left" vertical="center"/>
      <protection locked="0"/>
    </xf>
    <xf numFmtId="0" fontId="10" fillId="4" borderId="0" xfId="0" applyFont="1" applyFill="1" applyAlignment="1">
      <alignment horizontal="justify" vertical="center" wrapText="1"/>
    </xf>
    <xf numFmtId="0" fontId="4" fillId="4" borderId="1" xfId="0" applyFont="1" applyFill="1" applyBorder="1" applyAlignment="1">
      <alignment horizontal="justify" vertical="center" wrapText="1"/>
    </xf>
    <xf numFmtId="0" fontId="47" fillId="0" borderId="9" xfId="0" applyFont="1" applyBorder="1" applyAlignment="1" applyProtection="1">
      <alignment horizontal="left" vertical="center"/>
      <protection locked="0"/>
    </xf>
    <xf numFmtId="0" fontId="47" fillId="2" borderId="9" xfId="0" applyFont="1" applyFill="1" applyBorder="1" applyAlignment="1" applyProtection="1">
      <alignment horizontal="left" vertical="center"/>
      <protection locked="0"/>
    </xf>
    <xf numFmtId="0" fontId="42" fillId="4" borderId="59" xfId="0" applyFont="1" applyFill="1" applyBorder="1" applyAlignment="1">
      <alignment horizontal="justify" vertical="center" wrapText="1"/>
    </xf>
    <xf numFmtId="0" fontId="38" fillId="2" borderId="12" xfId="0" applyFont="1" applyFill="1" applyBorder="1" applyAlignment="1" applyProtection="1">
      <alignment horizontal="left" vertical="center"/>
      <protection locked="0"/>
    </xf>
    <xf numFmtId="0" fontId="38" fillId="2" borderId="0" xfId="0" applyFont="1" applyFill="1" applyAlignment="1" applyProtection="1">
      <alignment vertical="center"/>
      <protection locked="0"/>
    </xf>
    <xf numFmtId="0" fontId="3" fillId="2" borderId="0" xfId="0" applyFont="1" applyFill="1" applyAlignment="1" applyProtection="1">
      <alignment vertical="center" wrapText="1"/>
      <protection locked="0"/>
    </xf>
    <xf numFmtId="0" fontId="38" fillId="0" borderId="8" xfId="0" applyFont="1" applyBorder="1" applyAlignment="1" applyProtection="1">
      <alignment vertical="center" wrapText="1"/>
      <protection locked="0"/>
    </xf>
    <xf numFmtId="0" fontId="36" fillId="3" borderId="72" xfId="0" applyFont="1" applyFill="1" applyBorder="1" applyAlignment="1">
      <alignment vertical="center" wrapText="1"/>
    </xf>
    <xf numFmtId="0" fontId="38" fillId="2" borderId="0" xfId="0" applyFont="1" applyFill="1" applyAlignment="1">
      <alignment horizontal="right"/>
    </xf>
    <xf numFmtId="0" fontId="38" fillId="2" borderId="0" xfId="0" applyFont="1" applyFill="1" applyAlignment="1" applyProtection="1">
      <alignment horizontal="center" vertical="center" wrapText="1"/>
      <protection locked="0"/>
    </xf>
    <xf numFmtId="0" fontId="38" fillId="0" borderId="0" xfId="0" applyFont="1"/>
    <xf numFmtId="0" fontId="38" fillId="5" borderId="0" xfId="0" applyFont="1" applyFill="1" applyAlignment="1">
      <alignment horizontal="center"/>
    </xf>
    <xf numFmtId="0" fontId="38" fillId="0" borderId="0" xfId="0" applyFont="1" applyAlignment="1" applyProtection="1">
      <alignment horizontal="center" vertical="center"/>
      <protection locked="0"/>
    </xf>
    <xf numFmtId="0" fontId="38" fillId="2" borderId="0" xfId="0" applyFont="1" applyFill="1" applyAlignment="1" applyProtection="1">
      <alignment horizontal="left" vertical="top"/>
      <protection locked="0"/>
    </xf>
    <xf numFmtId="0" fontId="2" fillId="2" borderId="0" xfId="0" applyFont="1" applyFill="1" applyAlignment="1" applyProtection="1">
      <alignment horizontal="center" vertical="center"/>
      <protection locked="0"/>
    </xf>
    <xf numFmtId="0" fontId="50" fillId="0" borderId="0" xfId="0" applyFont="1" applyAlignment="1">
      <alignment horizontal="justify" vertical="center"/>
    </xf>
    <xf numFmtId="0" fontId="51" fillId="0" borderId="0" xfId="0" applyFont="1" applyAlignment="1">
      <alignment vertical="center"/>
    </xf>
    <xf numFmtId="0" fontId="48" fillId="0" borderId="0" xfId="5" applyFont="1">
      <alignment vertical="center"/>
    </xf>
    <xf numFmtId="0" fontId="39" fillId="2" borderId="0" xfId="0" applyFont="1" applyFill="1" applyAlignment="1">
      <alignment horizontal="center" vertical="center"/>
    </xf>
    <xf numFmtId="0" fontId="41" fillId="0" borderId="0" xfId="0" applyFont="1" applyAlignment="1">
      <alignment horizontal="center" vertical="center"/>
    </xf>
    <xf numFmtId="0" fontId="41" fillId="0" borderId="0" xfId="0" applyFont="1" applyAlignment="1">
      <alignment vertical="center"/>
    </xf>
    <xf numFmtId="0" fontId="45" fillId="2" borderId="0" xfId="0" applyFont="1" applyFill="1" applyAlignment="1">
      <alignment horizontal="left" vertical="center"/>
    </xf>
    <xf numFmtId="0" fontId="45" fillId="2" borderId="0" xfId="0" applyFont="1" applyFill="1" applyAlignment="1">
      <alignment horizontal="left" vertical="center" wrapText="1"/>
    </xf>
    <xf numFmtId="0" fontId="48" fillId="7" borderId="0" xfId="5" applyFont="1" applyFill="1">
      <alignment vertical="center"/>
    </xf>
    <xf numFmtId="0" fontId="36" fillId="0" borderId="0" xfId="0" applyFont="1" applyAlignment="1" applyProtection="1">
      <alignment horizontal="left" vertical="center" wrapText="1"/>
      <protection locked="0"/>
    </xf>
    <xf numFmtId="0" fontId="42" fillId="4" borderId="21" xfId="0" applyFont="1" applyFill="1" applyBorder="1" applyAlignment="1">
      <alignment horizontal="justify" vertical="center" wrapText="1"/>
    </xf>
    <xf numFmtId="0" fontId="38" fillId="0" borderId="21" xfId="0" applyFont="1" applyBorder="1" applyAlignment="1">
      <alignment horizontal="left" vertical="center" wrapText="1"/>
    </xf>
    <xf numFmtId="0" fontId="52" fillId="0" borderId="0" xfId="0" applyFont="1" applyAlignment="1">
      <alignment vertical="center"/>
    </xf>
    <xf numFmtId="0" fontId="53" fillId="0" borderId="0" xfId="0" applyFont="1" applyAlignment="1">
      <alignment horizontal="center" vertical="center"/>
    </xf>
    <xf numFmtId="0" fontId="52" fillId="0" borderId="0" xfId="0" applyFont="1" applyAlignment="1">
      <alignment horizontal="center" vertical="center"/>
    </xf>
    <xf numFmtId="0" fontId="42" fillId="3" borderId="21" xfId="0" applyFont="1" applyFill="1" applyBorder="1" applyAlignment="1">
      <alignment horizontal="left" vertical="center" wrapText="1"/>
    </xf>
    <xf numFmtId="0" fontId="38" fillId="2" borderId="21" xfId="0" applyFont="1" applyFill="1" applyBorder="1" applyAlignment="1">
      <alignment horizontal="left" vertical="center" wrapText="1"/>
    </xf>
    <xf numFmtId="0" fontId="36" fillId="2" borderId="0" xfId="0" applyFont="1" applyFill="1" applyAlignment="1" applyProtection="1">
      <alignment horizontal="left" vertical="center" wrapText="1"/>
      <protection locked="0"/>
    </xf>
    <xf numFmtId="0" fontId="42" fillId="4" borderId="23" xfId="0" applyFont="1" applyFill="1" applyBorder="1" applyAlignment="1">
      <alignment horizontal="justify" vertical="center" wrapText="1"/>
    </xf>
    <xf numFmtId="0" fontId="38" fillId="2" borderId="13" xfId="0" applyFont="1" applyFill="1" applyBorder="1" applyAlignment="1">
      <alignment horizontal="left" vertical="center" wrapText="1"/>
    </xf>
    <xf numFmtId="0" fontId="42" fillId="3" borderId="16" xfId="0" applyFont="1" applyFill="1" applyBorder="1" applyAlignment="1">
      <alignment horizontal="justify" vertical="center" wrapText="1"/>
    </xf>
    <xf numFmtId="0" fontId="38" fillId="2" borderId="15" xfId="0" applyFont="1" applyFill="1" applyBorder="1" applyAlignment="1">
      <alignment horizontal="left" vertical="center" wrapText="1"/>
    </xf>
    <xf numFmtId="0" fontId="42" fillId="4" borderId="16" xfId="0" applyFont="1" applyFill="1" applyBorder="1" applyAlignment="1">
      <alignment horizontal="justify" vertical="center" wrapText="1"/>
    </xf>
    <xf numFmtId="0" fontId="54" fillId="0" borderId="0" xfId="5" applyFont="1" applyAlignment="1">
      <alignment vertical="center" wrapText="1"/>
    </xf>
    <xf numFmtId="0" fontId="42" fillId="4" borderId="27" xfId="0" applyFont="1" applyFill="1" applyBorder="1" applyAlignment="1">
      <alignment horizontal="justify" vertical="center" wrapText="1"/>
    </xf>
    <xf numFmtId="0" fontId="38" fillId="2" borderId="17" xfId="0" applyFont="1" applyFill="1" applyBorder="1" applyAlignment="1">
      <alignment horizontal="left" vertical="center" wrapText="1"/>
    </xf>
    <xf numFmtId="0" fontId="55" fillId="0" borderId="0" xfId="5" applyFont="1" applyAlignment="1">
      <alignment vertical="center" wrapText="1"/>
    </xf>
    <xf numFmtId="0" fontId="52" fillId="2" borderId="0" xfId="6" applyFont="1" applyFill="1">
      <alignment vertical="center"/>
    </xf>
    <xf numFmtId="0" fontId="37" fillId="2" borderId="0" xfId="0" applyFont="1" applyFill="1" applyAlignment="1">
      <alignment horizontal="left" vertical="center"/>
    </xf>
    <xf numFmtId="0" fontId="48" fillId="0" borderId="0" xfId="6" applyFont="1">
      <alignment vertical="center"/>
    </xf>
    <xf numFmtId="0" fontId="38" fillId="3" borderId="29" xfId="0" applyFont="1" applyFill="1" applyBorder="1" applyAlignment="1">
      <alignment horizontal="left" vertical="center" wrapText="1"/>
    </xf>
    <xf numFmtId="0" fontId="38" fillId="0" borderId="23" xfId="0" applyFont="1" applyBorder="1" applyAlignment="1">
      <alignment horizontal="left" vertical="center"/>
    </xf>
    <xf numFmtId="0" fontId="38" fillId="2" borderId="0" xfId="0" applyFont="1" applyFill="1" applyAlignment="1">
      <alignment horizontal="left" vertical="center"/>
    </xf>
    <xf numFmtId="0" fontId="36" fillId="2" borderId="0" xfId="0" applyFont="1" applyFill="1" applyAlignment="1">
      <alignment horizontal="left"/>
    </xf>
    <xf numFmtId="0" fontId="43" fillId="2" borderId="0" xfId="0" applyFont="1" applyFill="1" applyAlignment="1">
      <alignment horizontal="left"/>
    </xf>
    <xf numFmtId="0" fontId="38" fillId="3" borderId="10" xfId="0" applyFont="1" applyFill="1" applyBorder="1" applyAlignment="1">
      <alignment horizontal="left" vertical="center"/>
    </xf>
    <xf numFmtId="0" fontId="38" fillId="0" borderId="16" xfId="0" applyFont="1" applyBorder="1" applyAlignment="1">
      <alignment horizontal="left" vertical="center"/>
    </xf>
    <xf numFmtId="0" fontId="36" fillId="2" borderId="0" xfId="0" applyFont="1" applyFill="1" applyAlignment="1">
      <alignment horizontal="center" vertical="center"/>
    </xf>
    <xf numFmtId="0" fontId="36" fillId="2" borderId="0" xfId="0" applyFont="1" applyFill="1" applyAlignment="1" applyProtection="1">
      <alignment horizontal="center" vertical="center"/>
      <protection locked="0"/>
    </xf>
    <xf numFmtId="0" fontId="38" fillId="3" borderId="30" xfId="0" applyFont="1" applyFill="1" applyBorder="1" applyAlignment="1">
      <alignment horizontal="left" vertical="center"/>
    </xf>
    <xf numFmtId="0" fontId="38" fillId="0" borderId="27" xfId="0" applyFont="1" applyBorder="1" applyAlignment="1">
      <alignment horizontal="left" vertical="center"/>
    </xf>
    <xf numFmtId="0" fontId="36" fillId="2" borderId="0" xfId="0" applyFont="1" applyFill="1" applyAlignment="1">
      <alignment horizontal="left" vertical="center"/>
    </xf>
    <xf numFmtId="0" fontId="42" fillId="4" borderId="21" xfId="0" applyFont="1" applyFill="1" applyBorder="1" applyAlignment="1">
      <alignment horizontal="left" vertical="center"/>
    </xf>
    <xf numFmtId="0" fontId="37" fillId="3" borderId="21" xfId="0" applyFont="1" applyFill="1" applyBorder="1" applyAlignment="1">
      <alignment horizontal="left" vertical="center"/>
    </xf>
    <xf numFmtId="0" fontId="42" fillId="3" borderId="21" xfId="0" applyFont="1" applyFill="1" applyBorder="1" applyAlignment="1">
      <alignment horizontal="left" vertical="center"/>
    </xf>
    <xf numFmtId="0" fontId="37" fillId="3" borderId="4" xfId="0" applyFont="1" applyFill="1" applyBorder="1" applyAlignment="1">
      <alignment horizontal="left" vertical="center"/>
    </xf>
    <xf numFmtId="0" fontId="36" fillId="3" borderId="5" xfId="0" applyFont="1" applyFill="1" applyBorder="1"/>
    <xf numFmtId="0" fontId="36" fillId="3" borderId="6" xfId="0" applyFont="1" applyFill="1" applyBorder="1"/>
    <xf numFmtId="0" fontId="56" fillId="0" borderId="22" xfId="5" applyFont="1" applyBorder="1" applyAlignment="1">
      <alignment horizontal="left" vertical="center"/>
    </xf>
    <xf numFmtId="0" fontId="57" fillId="0" borderId="22" xfId="0" applyFont="1" applyBorder="1" applyAlignment="1">
      <alignment horizontal="left"/>
    </xf>
    <xf numFmtId="0" fontId="57" fillId="0" borderId="18" xfId="0" applyFont="1" applyBorder="1" applyAlignment="1">
      <alignment horizontal="left"/>
    </xf>
    <xf numFmtId="0" fontId="57" fillId="0" borderId="20" xfId="0" applyFont="1" applyBorder="1" applyAlignment="1">
      <alignment horizontal="left"/>
    </xf>
    <xf numFmtId="0" fontId="36" fillId="3" borderId="21" xfId="0" applyFont="1" applyFill="1" applyBorder="1" applyAlignment="1">
      <alignment horizontal="center" vertical="center"/>
    </xf>
    <xf numFmtId="0" fontId="58" fillId="0" borderId="22" xfId="0" applyFont="1" applyBorder="1" applyAlignment="1">
      <alignment horizontal="center" vertical="center"/>
    </xf>
    <xf numFmtId="0" fontId="5" fillId="0" borderId="18" xfId="6" applyFont="1" applyBorder="1" applyAlignment="1">
      <alignment horizontal="center" vertical="center"/>
    </xf>
    <xf numFmtId="0" fontId="5" fillId="0" borderId="20" xfId="6" applyFont="1" applyBorder="1" applyAlignment="1">
      <alignment horizontal="center" vertical="center"/>
    </xf>
    <xf numFmtId="0" fontId="59" fillId="2" borderId="0" xfId="6" applyFont="1" applyFill="1">
      <alignment vertical="center"/>
    </xf>
    <xf numFmtId="3" fontId="48" fillId="0" borderId="0" xfId="7" applyNumberFormat="1" applyFont="1">
      <alignment vertical="center"/>
    </xf>
    <xf numFmtId="3" fontId="52" fillId="0" borderId="0" xfId="7" applyNumberFormat="1" applyFont="1">
      <alignment vertical="center"/>
    </xf>
    <xf numFmtId="0" fontId="48" fillId="2" borderId="0" xfId="5" applyFont="1" applyFill="1">
      <alignment vertical="center"/>
    </xf>
    <xf numFmtId="0" fontId="48" fillId="0" borderId="0" xfId="5" applyFont="1" applyAlignment="1">
      <alignment vertical="center" wrapText="1"/>
    </xf>
    <xf numFmtId="0" fontId="60" fillId="0" borderId="0" xfId="8" applyFont="1" applyAlignment="1">
      <alignment vertical="center"/>
    </xf>
    <xf numFmtId="0" fontId="61" fillId="0" borderId="0" xfId="5" applyFont="1" applyAlignment="1">
      <alignment vertical="center" wrapText="1"/>
    </xf>
    <xf numFmtId="0" fontId="48" fillId="0" borderId="0" xfId="5" applyFont="1" applyAlignment="1">
      <alignment horizontal="center" vertical="center" wrapText="1"/>
    </xf>
    <xf numFmtId="0" fontId="48" fillId="0" borderId="0" xfId="5" applyFont="1" applyAlignment="1">
      <alignment horizontal="center" vertical="center"/>
    </xf>
    <xf numFmtId="0" fontId="23" fillId="5" borderId="0" xfId="0" applyFont="1" applyFill="1" applyAlignment="1">
      <alignment vertical="center"/>
    </xf>
    <xf numFmtId="0" fontId="29" fillId="5" borderId="0" xfId="0" applyFont="1" applyFill="1" applyAlignment="1">
      <alignment horizontal="center" vertical="center"/>
    </xf>
    <xf numFmtId="0" fontId="6" fillId="3" borderId="1" xfId="0" applyFont="1" applyFill="1" applyBorder="1" applyAlignment="1">
      <alignment horizontal="left" vertical="center"/>
    </xf>
    <xf numFmtId="0" fontId="20" fillId="2" borderId="1" xfId="0" applyFont="1" applyFill="1" applyBorder="1" applyAlignment="1" applyProtection="1">
      <alignment horizontal="center" vertical="center"/>
      <protection locked="0"/>
    </xf>
    <xf numFmtId="0" fontId="63" fillId="3" borderId="1" xfId="0" applyFont="1" applyFill="1" applyBorder="1" applyAlignment="1" applyProtection="1">
      <alignment horizontal="center" vertical="center"/>
      <protection locked="0"/>
    </xf>
    <xf numFmtId="0" fontId="30" fillId="3" borderId="1" xfId="0" applyFont="1" applyFill="1" applyBorder="1" applyAlignment="1" applyProtection="1">
      <alignment horizontal="center" vertical="center"/>
      <protection locked="0"/>
    </xf>
    <xf numFmtId="0" fontId="9" fillId="3" borderId="1" xfId="0" applyFont="1" applyFill="1" applyBorder="1" applyAlignment="1">
      <alignment horizontal="left" vertical="center"/>
    </xf>
    <xf numFmtId="0" fontId="20" fillId="5" borderId="0" xfId="0" applyFont="1" applyFill="1" applyAlignment="1">
      <alignment vertical="center"/>
    </xf>
    <xf numFmtId="0" fontId="9" fillId="3" borderId="32" xfId="2" applyFont="1" applyFill="1" applyBorder="1" applyAlignment="1">
      <alignment horizontal="centerContinuous" vertical="center"/>
    </xf>
    <xf numFmtId="0" fontId="9" fillId="3" borderId="26" xfId="2" applyFont="1" applyFill="1" applyBorder="1" applyAlignment="1">
      <alignment horizontal="centerContinuous" vertical="center"/>
    </xf>
    <xf numFmtId="0" fontId="9" fillId="3" borderId="33" xfId="2" applyFont="1" applyFill="1" applyBorder="1" applyAlignment="1">
      <alignment horizontal="centerContinuous" vertical="center"/>
    </xf>
    <xf numFmtId="0" fontId="6" fillId="3" borderId="32" xfId="0" applyFont="1" applyFill="1" applyBorder="1" applyAlignment="1">
      <alignment horizontal="center" vertical="center"/>
    </xf>
    <xf numFmtId="0" fontId="9" fillId="3" borderId="35" xfId="2" applyFont="1" applyFill="1" applyBorder="1" applyAlignment="1" applyProtection="1">
      <alignment horizontal="centerContinuous" vertical="center"/>
      <protection locked="0"/>
    </xf>
    <xf numFmtId="0" fontId="9" fillId="3" borderId="26" xfId="2" applyFont="1" applyFill="1" applyBorder="1" applyAlignment="1" applyProtection="1">
      <alignment horizontal="centerContinuous" vertical="center"/>
      <protection locked="0"/>
    </xf>
    <xf numFmtId="0" fontId="9" fillId="3" borderId="33" xfId="2" applyFont="1" applyFill="1" applyBorder="1" applyAlignment="1" applyProtection="1">
      <alignment horizontal="centerContinuous" vertical="center"/>
      <protection locked="0"/>
    </xf>
    <xf numFmtId="177" fontId="6" fillId="3" borderId="35" xfId="0" applyNumberFormat="1" applyFont="1" applyFill="1" applyBorder="1" applyAlignment="1">
      <alignment horizontal="right" vertical="center"/>
    </xf>
    <xf numFmtId="0" fontId="9" fillId="3" borderId="46" xfId="2" applyFont="1" applyFill="1" applyBorder="1" applyAlignment="1" applyProtection="1">
      <alignment horizontal="center" vertical="center" textRotation="255"/>
      <protection locked="0"/>
    </xf>
    <xf numFmtId="0" fontId="9" fillId="3" borderId="35" xfId="2" applyFont="1" applyFill="1" applyBorder="1" applyProtection="1">
      <alignment vertical="center"/>
      <protection locked="0"/>
    </xf>
    <xf numFmtId="0" fontId="9" fillId="3" borderId="25" xfId="2" applyFont="1" applyFill="1" applyBorder="1" applyProtection="1">
      <alignment vertical="center"/>
      <protection locked="0"/>
    </xf>
    <xf numFmtId="0" fontId="21" fillId="3" borderId="37" xfId="2" applyFont="1" applyFill="1" applyBorder="1" applyProtection="1">
      <alignment vertical="center"/>
      <protection locked="0"/>
    </xf>
    <xf numFmtId="0" fontId="6" fillId="3" borderId="79" xfId="0" applyFont="1" applyFill="1" applyBorder="1" applyAlignment="1">
      <alignment vertical="center" shrinkToFit="1"/>
    </xf>
    <xf numFmtId="0" fontId="6" fillId="3" borderId="80" xfId="0" applyFont="1" applyFill="1" applyBorder="1" applyAlignment="1">
      <alignment vertical="center" shrinkToFit="1"/>
    </xf>
    <xf numFmtId="0" fontId="6" fillId="3" borderId="81" xfId="0" applyFont="1" applyFill="1" applyBorder="1" applyAlignment="1">
      <alignment vertical="center" shrinkToFit="1"/>
    </xf>
    <xf numFmtId="177" fontId="6" fillId="3" borderId="82" xfId="0" applyNumberFormat="1" applyFont="1" applyFill="1" applyBorder="1" applyAlignment="1">
      <alignment vertical="center"/>
    </xf>
    <xf numFmtId="0" fontId="6" fillId="3" borderId="83" xfId="0" applyFont="1" applyFill="1" applyBorder="1" applyAlignment="1">
      <alignment vertical="center" shrinkToFit="1"/>
    </xf>
    <xf numFmtId="0" fontId="6" fillId="3" borderId="84" xfId="0" applyFont="1" applyFill="1" applyBorder="1" applyAlignment="1">
      <alignment vertical="center" shrinkToFit="1"/>
    </xf>
    <xf numFmtId="0" fontId="6" fillId="3" borderId="85" xfId="0" applyFont="1" applyFill="1" applyBorder="1" applyAlignment="1">
      <alignment vertical="center" shrinkToFit="1"/>
    </xf>
    <xf numFmtId="0" fontId="6" fillId="3" borderId="83" xfId="0" applyFont="1" applyFill="1" applyBorder="1" applyAlignment="1">
      <alignment horizontal="left" vertical="center" shrinkToFit="1"/>
    </xf>
    <xf numFmtId="0" fontId="6" fillId="3" borderId="88" xfId="0" applyFont="1" applyFill="1" applyBorder="1" applyAlignment="1">
      <alignment horizontal="left" vertical="center" shrinkToFit="1"/>
    </xf>
    <xf numFmtId="0" fontId="6" fillId="3" borderId="89" xfId="0" applyFont="1" applyFill="1" applyBorder="1" applyAlignment="1">
      <alignment vertical="center" shrinkToFit="1"/>
    </xf>
    <xf numFmtId="0" fontId="6" fillId="3" borderId="90" xfId="0" applyFont="1" applyFill="1" applyBorder="1" applyAlignment="1">
      <alignment vertical="center" shrinkToFit="1"/>
    </xf>
    <xf numFmtId="0" fontId="6" fillId="3" borderId="35" xfId="2" applyFont="1" applyFill="1" applyBorder="1">
      <alignment vertical="center"/>
    </xf>
    <xf numFmtId="0" fontId="6" fillId="3" borderId="25" xfId="2" applyFont="1" applyFill="1" applyBorder="1">
      <alignment vertical="center"/>
    </xf>
    <xf numFmtId="0" fontId="6" fillId="3" borderId="36" xfId="2" applyFont="1" applyFill="1" applyBorder="1">
      <alignment vertical="center"/>
    </xf>
    <xf numFmtId="177" fontId="6" fillId="3" borderId="32" xfId="0" applyNumberFormat="1" applyFont="1" applyFill="1" applyBorder="1" applyAlignment="1">
      <alignment vertical="center"/>
    </xf>
    <xf numFmtId="0" fontId="21" fillId="3" borderId="46" xfId="2" applyFont="1" applyFill="1" applyBorder="1">
      <alignment vertical="center"/>
    </xf>
    <xf numFmtId="177" fontId="6" fillId="3" borderId="1" xfId="0" applyNumberFormat="1" applyFont="1" applyFill="1" applyBorder="1" applyAlignment="1">
      <alignment vertical="center"/>
    </xf>
    <xf numFmtId="0" fontId="9" fillId="3" borderId="46" xfId="2" applyFont="1" applyFill="1" applyBorder="1" applyAlignment="1">
      <alignment vertical="center" shrinkToFit="1"/>
    </xf>
    <xf numFmtId="0" fontId="9" fillId="2" borderId="53" xfId="2" applyFont="1" applyFill="1" applyBorder="1" applyAlignment="1">
      <alignment vertical="center" shrinkToFit="1"/>
    </xf>
    <xf numFmtId="177" fontId="6" fillId="2" borderId="91" xfId="0" applyNumberFormat="1" applyFont="1" applyFill="1" applyBorder="1" applyAlignment="1" applyProtection="1">
      <alignment vertical="center"/>
      <protection locked="0"/>
    </xf>
    <xf numFmtId="0" fontId="9" fillId="2" borderId="37" xfId="2" applyFont="1" applyFill="1" applyBorder="1" applyAlignment="1">
      <alignment vertical="center" shrinkToFit="1"/>
    </xf>
    <xf numFmtId="177" fontId="6" fillId="2" borderId="46" xfId="0" applyNumberFormat="1" applyFont="1" applyFill="1" applyBorder="1" applyAlignment="1" applyProtection="1">
      <alignment vertical="center"/>
      <protection locked="0"/>
    </xf>
    <xf numFmtId="0" fontId="9" fillId="2" borderId="55" xfId="2" applyFont="1" applyFill="1" applyBorder="1" applyAlignment="1">
      <alignment vertical="center" shrinkToFit="1"/>
    </xf>
    <xf numFmtId="177" fontId="6" fillId="2" borderId="42" xfId="0" applyNumberFormat="1" applyFont="1" applyFill="1" applyBorder="1" applyAlignment="1" applyProtection="1">
      <alignment vertical="center"/>
      <protection locked="0"/>
    </xf>
    <xf numFmtId="0" fontId="21" fillId="3" borderId="37" xfId="2" applyFont="1" applyFill="1" applyBorder="1">
      <alignment vertical="center"/>
    </xf>
    <xf numFmtId="0" fontId="9" fillId="3" borderId="43" xfId="2" applyFont="1" applyFill="1" applyBorder="1" applyAlignment="1" applyProtection="1">
      <alignment horizontal="center" vertical="center" textRotation="255"/>
      <protection locked="0"/>
    </xf>
    <xf numFmtId="0" fontId="21" fillId="3" borderId="43" xfId="2" applyFont="1" applyFill="1" applyBorder="1">
      <alignment vertical="center"/>
    </xf>
    <xf numFmtId="0" fontId="6" fillId="3" borderId="0" xfId="0" applyFont="1" applyFill="1" applyAlignment="1" applyProtection="1">
      <alignment horizontal="centerContinuous" vertical="center"/>
      <protection locked="0"/>
    </xf>
    <xf numFmtId="0" fontId="9" fillId="3" borderId="25" xfId="2" applyFont="1" applyFill="1" applyBorder="1" applyAlignment="1" applyProtection="1">
      <alignment horizontal="centerContinuous" vertical="center"/>
      <protection locked="0"/>
    </xf>
    <xf numFmtId="0" fontId="9" fillId="3" borderId="36" xfId="2" applyFont="1" applyFill="1" applyBorder="1" applyAlignment="1" applyProtection="1">
      <alignment horizontal="centerContinuous" vertical="center"/>
      <protection locked="0"/>
    </xf>
    <xf numFmtId="0" fontId="6" fillId="3" borderId="26" xfId="0" applyFont="1" applyFill="1" applyBorder="1" applyAlignment="1" applyProtection="1">
      <alignment horizontal="centerContinuous" vertical="center"/>
      <protection locked="0"/>
    </xf>
    <xf numFmtId="0" fontId="9" fillId="2" borderId="38" xfId="2" applyFont="1" applyFill="1" applyBorder="1" applyProtection="1">
      <alignment vertical="center"/>
      <protection locked="0"/>
    </xf>
    <xf numFmtId="0" fontId="6" fillId="0" borderId="92" xfId="0" applyFont="1" applyBorder="1" applyAlignment="1" applyProtection="1">
      <alignment vertical="center"/>
      <protection locked="0"/>
    </xf>
    <xf numFmtId="0" fontId="9" fillId="2" borderId="39" xfId="2" applyFont="1" applyFill="1" applyBorder="1" applyProtection="1">
      <alignment vertical="center"/>
      <protection locked="0"/>
    </xf>
    <xf numFmtId="0" fontId="9" fillId="2" borderId="40" xfId="2" applyFont="1" applyFill="1" applyBorder="1" applyProtection="1">
      <alignment vertical="center"/>
      <protection locked="0"/>
    </xf>
    <xf numFmtId="0" fontId="6" fillId="0" borderId="93" xfId="0" applyFont="1" applyBorder="1" applyAlignment="1" applyProtection="1">
      <alignment vertical="center"/>
      <protection locked="0"/>
    </xf>
    <xf numFmtId="0" fontId="9" fillId="2" borderId="41" xfId="2" applyFont="1" applyFill="1" applyBorder="1" applyProtection="1">
      <alignment vertical="center"/>
      <protection locked="0"/>
    </xf>
    <xf numFmtId="0" fontId="9" fillId="2" borderId="47" xfId="2" applyFont="1" applyFill="1" applyBorder="1" applyProtection="1">
      <alignment vertical="center"/>
      <protection locked="0"/>
    </xf>
    <xf numFmtId="0" fontId="6" fillId="0" borderId="96" xfId="0" applyFont="1" applyBorder="1" applyAlignment="1" applyProtection="1">
      <alignment vertical="center"/>
      <protection locked="0"/>
    </xf>
    <xf numFmtId="0" fontId="9" fillId="2" borderId="48" xfId="2" applyFont="1" applyFill="1" applyBorder="1" applyProtection="1">
      <alignment vertical="center"/>
      <protection locked="0"/>
    </xf>
    <xf numFmtId="0" fontId="9" fillId="3" borderId="49" xfId="2" applyFont="1" applyFill="1" applyBorder="1" applyAlignment="1" applyProtection="1">
      <alignment horizontal="centerContinuous" vertical="center"/>
      <protection locked="0"/>
    </xf>
    <xf numFmtId="0" fontId="9" fillId="3" borderId="97" xfId="2" applyFont="1" applyFill="1" applyBorder="1" applyAlignment="1" applyProtection="1">
      <alignment horizontal="centerContinuous" vertical="center"/>
      <protection locked="0"/>
    </xf>
    <xf numFmtId="0" fontId="9" fillId="3" borderId="50" xfId="2" applyFont="1" applyFill="1" applyBorder="1" applyAlignment="1" applyProtection="1">
      <alignment horizontal="centerContinuous" vertical="center"/>
      <protection locked="0"/>
    </xf>
    <xf numFmtId="0" fontId="26" fillId="3" borderId="32" xfId="0" applyFont="1" applyFill="1" applyBorder="1" applyAlignment="1">
      <alignment horizontal="center" vertical="center"/>
    </xf>
    <xf numFmtId="0" fontId="9" fillId="3" borderId="35" xfId="2" applyFont="1" applyFill="1" applyBorder="1">
      <alignment vertical="center"/>
    </xf>
    <xf numFmtId="0" fontId="9" fillId="3" borderId="26" xfId="2" applyFont="1" applyFill="1" applyBorder="1">
      <alignment vertical="center"/>
    </xf>
    <xf numFmtId="0" fontId="9" fillId="3" borderId="33" xfId="2" applyFont="1" applyFill="1" applyBorder="1">
      <alignment vertical="center"/>
    </xf>
    <xf numFmtId="0" fontId="9" fillId="3" borderId="46" xfId="2" applyFont="1" applyFill="1" applyBorder="1">
      <alignment vertical="center"/>
    </xf>
    <xf numFmtId="0" fontId="9" fillId="3" borderId="1" xfId="2" applyFont="1" applyFill="1" applyBorder="1">
      <alignment vertical="center"/>
    </xf>
    <xf numFmtId="177" fontId="26" fillId="0" borderId="1" xfId="0" applyNumberFormat="1" applyFont="1" applyBorder="1" applyAlignment="1" applyProtection="1">
      <alignment vertical="center"/>
      <protection locked="0"/>
    </xf>
    <xf numFmtId="0" fontId="9" fillId="3" borderId="34" xfId="2" applyFont="1" applyFill="1" applyBorder="1">
      <alignment vertical="center"/>
    </xf>
    <xf numFmtId="0" fontId="9" fillId="3" borderId="25" xfId="2" applyFont="1" applyFill="1" applyBorder="1">
      <alignment vertical="center"/>
    </xf>
    <xf numFmtId="0" fontId="9" fillId="3" borderId="36" xfId="2" applyFont="1" applyFill="1" applyBorder="1">
      <alignment vertical="center"/>
    </xf>
    <xf numFmtId="0" fontId="9" fillId="3" borderId="37" xfId="2" applyFont="1" applyFill="1" applyBorder="1">
      <alignment vertical="center"/>
    </xf>
    <xf numFmtId="0" fontId="9" fillId="2" borderId="92" xfId="2" applyFont="1" applyFill="1" applyBorder="1">
      <alignment vertical="center"/>
    </xf>
    <xf numFmtId="0" fontId="9" fillId="2" borderId="39" xfId="2" applyFont="1" applyFill="1" applyBorder="1">
      <alignment vertical="center"/>
    </xf>
    <xf numFmtId="0" fontId="9" fillId="2" borderId="93" xfId="2" applyFont="1" applyFill="1" applyBorder="1">
      <alignment vertical="center"/>
    </xf>
    <xf numFmtId="0" fontId="9" fillId="2" borderId="41" xfId="2" applyFont="1" applyFill="1" applyBorder="1">
      <alignment vertical="center"/>
    </xf>
    <xf numFmtId="0" fontId="9" fillId="3" borderId="43" xfId="2" applyFont="1" applyFill="1" applyBorder="1">
      <alignment vertical="center"/>
    </xf>
    <xf numFmtId="0" fontId="9" fillId="2" borderId="94" xfId="2" applyFont="1" applyFill="1" applyBorder="1">
      <alignment vertical="center"/>
    </xf>
    <xf numFmtId="0" fontId="9" fillId="2" borderId="45" xfId="2" applyFont="1" applyFill="1" applyBorder="1">
      <alignment vertical="center"/>
    </xf>
    <xf numFmtId="0" fontId="9" fillId="2" borderId="25" xfId="2" applyFont="1" applyFill="1" applyBorder="1">
      <alignment vertical="center"/>
    </xf>
    <xf numFmtId="0" fontId="9" fillId="2" borderId="36" xfId="2" applyFont="1" applyFill="1" applyBorder="1">
      <alignment vertical="center"/>
    </xf>
    <xf numFmtId="0" fontId="9" fillId="3" borderId="51" xfId="2" applyFont="1" applyFill="1" applyBorder="1">
      <alignment vertical="center"/>
    </xf>
    <xf numFmtId="0" fontId="9" fillId="2" borderId="44" xfId="2" applyFont="1" applyFill="1" applyBorder="1">
      <alignment vertical="center"/>
    </xf>
    <xf numFmtId="177" fontId="26" fillId="0" borderId="98" xfId="0" applyNumberFormat="1" applyFont="1" applyBorder="1" applyAlignment="1" applyProtection="1">
      <alignment vertical="center"/>
      <protection locked="0"/>
    </xf>
    <xf numFmtId="0" fontId="9" fillId="3" borderId="24" xfId="2" applyFont="1" applyFill="1" applyBorder="1">
      <alignment vertical="center"/>
    </xf>
    <xf numFmtId="0" fontId="9" fillId="3" borderId="52" xfId="2" applyFont="1" applyFill="1" applyBorder="1">
      <alignment vertical="center"/>
    </xf>
    <xf numFmtId="0" fontId="9" fillId="2" borderId="92" xfId="3" applyFont="1" applyFill="1" applyBorder="1">
      <alignment vertical="center"/>
    </xf>
    <xf numFmtId="0" fontId="9" fillId="2" borderId="39" xfId="3" applyFont="1" applyFill="1" applyBorder="1">
      <alignment vertical="center"/>
    </xf>
    <xf numFmtId="0" fontId="9" fillId="2" borderId="95" xfId="3" applyFont="1" applyFill="1" applyBorder="1">
      <alignment vertical="center"/>
    </xf>
    <xf numFmtId="0" fontId="9" fillId="2" borderId="57" xfId="3" applyFont="1" applyFill="1" applyBorder="1">
      <alignment vertical="center"/>
    </xf>
    <xf numFmtId="177" fontId="26" fillId="0" borderId="54" xfId="0" applyNumberFormat="1" applyFont="1" applyBorder="1" applyAlignment="1" applyProtection="1">
      <alignment vertical="center"/>
      <protection locked="0"/>
    </xf>
    <xf numFmtId="0" fontId="9" fillId="2" borderId="44" xfId="3" applyFont="1" applyFill="1" applyBorder="1">
      <alignment vertical="center"/>
    </xf>
    <xf numFmtId="0" fontId="9" fillId="2" borderId="45" xfId="3" applyFont="1" applyFill="1" applyBorder="1">
      <alignment vertical="center"/>
    </xf>
    <xf numFmtId="177" fontId="26" fillId="0" borderId="55" xfId="0" applyNumberFormat="1" applyFont="1" applyBorder="1" applyAlignment="1" applyProtection="1">
      <alignment vertical="center"/>
      <protection locked="0"/>
    </xf>
    <xf numFmtId="0" fontId="9" fillId="0" borderId="92" xfId="0" applyFont="1" applyBorder="1" applyAlignment="1">
      <alignment vertical="center"/>
    </xf>
    <xf numFmtId="0" fontId="9" fillId="0" borderId="36" xfId="0" applyFont="1" applyBorder="1" applyAlignment="1">
      <alignment vertical="center"/>
    </xf>
    <xf numFmtId="0" fontId="9" fillId="0" borderId="0" xfId="0" applyFont="1" applyAlignment="1">
      <alignment vertical="center"/>
    </xf>
    <xf numFmtId="0" fontId="9" fillId="0" borderId="41" xfId="0" applyFont="1" applyBorder="1" applyAlignment="1">
      <alignment vertical="center"/>
    </xf>
    <xf numFmtId="0" fontId="9" fillId="0" borderId="93" xfId="3" applyFont="1" applyBorder="1">
      <alignment vertical="center"/>
    </xf>
    <xf numFmtId="0" fontId="9" fillId="0" borderId="41" xfId="3" applyFont="1" applyBorder="1">
      <alignment vertical="center"/>
    </xf>
    <xf numFmtId="0" fontId="9" fillId="0" borderId="95" xfId="3" applyFont="1" applyBorder="1">
      <alignment vertical="center"/>
    </xf>
    <xf numFmtId="0" fontId="9" fillId="0" borderId="57" xfId="3" applyFont="1" applyBorder="1">
      <alignment vertical="center"/>
    </xf>
    <xf numFmtId="0" fontId="6" fillId="3" borderId="3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36" xfId="0" applyFont="1" applyFill="1" applyBorder="1" applyAlignment="1" applyProtection="1">
      <alignment horizontal="center" vertical="center" shrinkToFit="1"/>
      <protection locked="0"/>
    </xf>
    <xf numFmtId="0" fontId="6" fillId="3" borderId="0" xfId="0" applyFont="1" applyFill="1" applyAlignment="1">
      <alignment vertical="center"/>
    </xf>
    <xf numFmtId="0" fontId="6" fillId="3" borderId="0" xfId="0" applyFont="1" applyFill="1" applyAlignment="1">
      <alignment vertical="center" shrinkToFit="1"/>
    </xf>
    <xf numFmtId="0" fontId="0" fillId="2" borderId="0" xfId="0" applyFill="1" applyAlignment="1">
      <alignment horizontal="center" shrinkToFit="1"/>
    </xf>
    <xf numFmtId="0" fontId="0" fillId="2" borderId="0" xfId="0" applyFill="1" applyAlignment="1">
      <alignment shrinkToFit="1"/>
    </xf>
    <xf numFmtId="0" fontId="0" fillId="3" borderId="1" xfId="0" applyFill="1" applyBorder="1" applyAlignment="1">
      <alignment horizontal="centerContinuous" shrinkToFit="1"/>
    </xf>
    <xf numFmtId="178" fontId="0" fillId="3" borderId="62" xfId="0" applyNumberFormat="1" applyFill="1" applyBorder="1" applyAlignment="1">
      <alignment horizontal="center" shrinkToFit="1"/>
    </xf>
    <xf numFmtId="38" fontId="0" fillId="8" borderId="63" xfId="4" applyFont="1" applyFill="1" applyBorder="1" applyAlignment="1">
      <alignment shrinkToFit="1"/>
    </xf>
    <xf numFmtId="38" fontId="0" fillId="2" borderId="64" xfId="4" applyFont="1" applyFill="1" applyBorder="1" applyAlignment="1">
      <alignment shrinkToFit="1"/>
    </xf>
    <xf numFmtId="38" fontId="0" fillId="2" borderId="65" xfId="4" applyFont="1" applyFill="1" applyBorder="1" applyAlignment="1">
      <alignment shrinkToFit="1"/>
    </xf>
    <xf numFmtId="38" fontId="0" fillId="2" borderId="66" xfId="4" applyFont="1" applyFill="1" applyBorder="1" applyAlignment="1">
      <alignment shrinkToFit="1"/>
    </xf>
    <xf numFmtId="38" fontId="0" fillId="8" borderId="99" xfId="4" applyFont="1" applyFill="1" applyBorder="1" applyAlignment="1">
      <alignment shrinkToFit="1"/>
    </xf>
    <xf numFmtId="38" fontId="0" fillId="8" borderId="66" xfId="4" applyFont="1" applyFill="1" applyBorder="1" applyAlignment="1">
      <alignment shrinkToFit="1"/>
    </xf>
    <xf numFmtId="178" fontId="0" fillId="3" borderId="67" xfId="0" applyNumberFormat="1" applyFill="1" applyBorder="1" applyAlignment="1">
      <alignment horizontal="center" shrinkToFit="1"/>
    </xf>
    <xf numFmtId="38" fontId="0" fillId="8" borderId="68" xfId="4" applyFont="1" applyFill="1" applyBorder="1" applyAlignment="1">
      <alignment shrinkToFit="1"/>
    </xf>
    <xf numFmtId="38" fontId="0" fillId="2" borderId="68" xfId="4" applyFont="1" applyFill="1" applyBorder="1" applyAlignment="1">
      <alignment shrinkToFit="1"/>
    </xf>
    <xf numFmtId="38" fontId="64" fillId="2" borderId="68" xfId="4" applyFont="1" applyFill="1" applyBorder="1" applyAlignment="1">
      <alignment shrinkToFit="1"/>
    </xf>
    <xf numFmtId="178" fontId="0" fillId="3" borderId="69" xfId="0" applyNumberFormat="1" applyFill="1" applyBorder="1" applyAlignment="1">
      <alignment horizontal="center" shrinkToFit="1"/>
    </xf>
    <xf numFmtId="0" fontId="42" fillId="4" borderId="29" xfId="0" applyFont="1" applyFill="1" applyBorder="1" applyAlignment="1">
      <alignment horizontal="left" vertical="center" wrapText="1"/>
    </xf>
    <xf numFmtId="0" fontId="42" fillId="4" borderId="10" xfId="0" applyFont="1" applyFill="1" applyBorder="1" applyAlignment="1">
      <alignment horizontal="lef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wrapText="1"/>
    </xf>
    <xf numFmtId="0" fontId="42" fillId="4" borderId="1" xfId="0" applyFont="1" applyFill="1" applyBorder="1" applyAlignment="1">
      <alignment horizontal="left" vertical="center" wrapText="1"/>
    </xf>
    <xf numFmtId="0" fontId="38" fillId="2" borderId="1" xfId="0" applyFont="1" applyFill="1" applyBorder="1" applyAlignment="1" applyProtection="1">
      <alignment horizontal="left" vertical="center" wrapText="1"/>
      <protection locked="0"/>
    </xf>
    <xf numFmtId="0" fontId="42" fillId="4" borderId="30" xfId="0" applyFont="1" applyFill="1" applyBorder="1" applyAlignment="1">
      <alignment horizontal="left" vertical="center" wrapText="1"/>
    </xf>
    <xf numFmtId="0" fontId="38" fillId="2" borderId="27" xfId="0" applyFont="1" applyFill="1" applyBorder="1" applyAlignment="1" applyProtection="1">
      <alignment horizontal="left" vertical="center" wrapText="1"/>
      <protection locked="0"/>
    </xf>
    <xf numFmtId="0" fontId="3" fillId="4" borderId="0" xfId="0" applyFont="1" applyFill="1" applyAlignment="1">
      <alignment horizontal="left" vertical="center" wrapText="1"/>
    </xf>
    <xf numFmtId="0" fontId="3" fillId="2" borderId="0" xfId="0" applyFont="1" applyFill="1" applyAlignment="1">
      <alignment horizontal="left" vertical="top" wrapText="1"/>
    </xf>
    <xf numFmtId="0" fontId="48" fillId="2" borderId="0" xfId="0" applyFont="1" applyFill="1" applyAlignment="1" applyProtection="1">
      <alignment horizontal="center" vertical="center" wrapText="1"/>
      <protection locked="0"/>
    </xf>
    <xf numFmtId="0" fontId="15" fillId="4" borderId="0" xfId="0" applyFont="1" applyFill="1" applyAlignment="1">
      <alignment horizontal="justify" vertical="center" wrapText="1"/>
    </xf>
    <xf numFmtId="0" fontId="48" fillId="0" borderId="0" xfId="0" applyFont="1" applyAlignment="1" applyProtection="1">
      <alignment horizontal="center" vertical="center" wrapText="1"/>
      <protection locked="0"/>
    </xf>
    <xf numFmtId="0" fontId="38" fillId="3" borderId="1" xfId="0" applyFont="1" applyFill="1" applyBorder="1" applyAlignment="1">
      <alignment horizontal="center" vertical="center"/>
    </xf>
    <xf numFmtId="0" fontId="3" fillId="2" borderId="0" xfId="0" applyFont="1" applyFill="1" applyAlignment="1">
      <alignment horizontal="center" vertical="center" wrapText="1"/>
    </xf>
    <xf numFmtId="0" fontId="38" fillId="5" borderId="0" xfId="0" applyFont="1" applyFill="1" applyAlignment="1">
      <alignment horizontal="center" vertical="center" wrapText="1"/>
    </xf>
    <xf numFmtId="178" fontId="31" fillId="3" borderId="1" xfId="0" applyNumberFormat="1" applyFont="1" applyFill="1" applyBorder="1" applyAlignment="1">
      <alignment horizontal="center" shrinkToFit="1"/>
    </xf>
    <xf numFmtId="0" fontId="7" fillId="2" borderId="0" xfId="0" applyFont="1" applyFill="1" applyAlignment="1">
      <alignment horizontal="center" vertical="center"/>
    </xf>
    <xf numFmtId="0" fontId="6" fillId="2" borderId="38" xfId="0" applyFont="1" applyFill="1" applyBorder="1" applyAlignment="1" applyProtection="1">
      <alignment horizontal="left" vertical="center" shrinkToFit="1"/>
      <protection locked="0"/>
    </xf>
    <xf numFmtId="0" fontId="6" fillId="2" borderId="92" xfId="0" applyFont="1" applyFill="1" applyBorder="1" applyAlignment="1" applyProtection="1">
      <alignment horizontal="left" vertical="center" shrinkToFit="1"/>
      <protection locked="0"/>
    </xf>
    <xf numFmtId="0" fontId="6" fillId="2" borderId="39" xfId="0" applyFont="1" applyFill="1" applyBorder="1" applyAlignment="1" applyProtection="1">
      <alignment horizontal="left" vertical="center" shrinkToFit="1"/>
      <protection locked="0"/>
    </xf>
    <xf numFmtId="0" fontId="65" fillId="0" borderId="1" xfId="0" applyFont="1" applyBorder="1" applyAlignment="1">
      <alignment horizontal="left" vertical="center" wrapText="1"/>
    </xf>
    <xf numFmtId="0" fontId="62" fillId="0" borderId="1" xfId="0" applyFont="1" applyBorder="1" applyAlignment="1">
      <alignment horizontal="left" vertical="center" wrapText="1"/>
    </xf>
    <xf numFmtId="0" fontId="2" fillId="2" borderId="0" xfId="0" applyFont="1" applyFill="1" applyAlignment="1">
      <alignment horizontal="center" vertical="center" wrapText="1"/>
    </xf>
    <xf numFmtId="0" fontId="0" fillId="0" borderId="0" xfId="0" applyAlignment="1">
      <alignment horizontal="center"/>
    </xf>
    <xf numFmtId="0" fontId="2" fillId="2" borderId="0" xfId="0" applyFont="1" applyFill="1" applyAlignment="1">
      <alignment horizontal="left" vertical="center" wrapText="1"/>
    </xf>
    <xf numFmtId="0" fontId="4" fillId="2" borderId="0" xfId="0" applyFont="1" applyFill="1" applyAlignment="1">
      <alignment horizontal="left" vertical="center" wrapText="1"/>
    </xf>
    <xf numFmtId="0" fontId="2" fillId="2" borderId="0" xfId="0" applyFont="1" applyFill="1" applyBorder="1" applyAlignment="1" applyProtection="1">
      <alignment horizontal="left" shrinkToFit="1"/>
      <protection locked="0"/>
    </xf>
    <xf numFmtId="0" fontId="3" fillId="2" borderId="0" xfId="0" applyFont="1" applyFill="1" applyBorder="1" applyAlignment="1" applyProtection="1">
      <alignment horizontal="left" shrinkToFit="1"/>
      <protection locked="0"/>
    </xf>
    <xf numFmtId="0" fontId="38" fillId="3" borderId="2" xfId="0" applyFont="1" applyFill="1" applyBorder="1" applyAlignment="1">
      <alignment horizontal="left" vertical="center" wrapText="1"/>
    </xf>
    <xf numFmtId="0" fontId="38" fillId="3" borderId="3" xfId="0" applyFont="1" applyFill="1" applyBorder="1" applyAlignment="1">
      <alignment horizontal="left" vertical="center" wrapText="1"/>
    </xf>
    <xf numFmtId="0" fontId="38" fillId="0" borderId="22" xfId="0" applyFont="1" applyBorder="1" applyAlignment="1" applyProtection="1">
      <alignment horizontal="center" vertical="center" wrapText="1"/>
      <protection locked="0"/>
    </xf>
    <xf numFmtId="0" fontId="38" fillId="0" borderId="20" xfId="0" applyFont="1" applyBorder="1" applyAlignment="1" applyProtection="1">
      <alignment horizontal="center" vertical="center" wrapText="1"/>
      <protection locked="0"/>
    </xf>
    <xf numFmtId="0" fontId="3" fillId="2" borderId="22" xfId="0" applyFont="1" applyFill="1" applyBorder="1" applyAlignment="1">
      <alignment horizontal="left" vertical="top" wrapText="1" shrinkToFit="1"/>
    </xf>
    <xf numFmtId="0" fontId="3" fillId="2" borderId="18" xfId="0" applyFont="1" applyFill="1" applyBorder="1" applyAlignment="1">
      <alignment horizontal="left" vertical="top" wrapText="1" shrinkToFit="1"/>
    </xf>
    <xf numFmtId="0" fontId="3" fillId="2" borderId="20" xfId="0" applyFont="1" applyFill="1" applyBorder="1" applyAlignment="1">
      <alignment horizontal="left" vertical="top" wrapText="1" shrinkToFit="1"/>
    </xf>
    <xf numFmtId="0" fontId="42" fillId="3" borderId="73" xfId="0" applyFont="1" applyFill="1" applyBorder="1" applyAlignment="1">
      <alignment horizontal="center" vertical="center" wrapText="1"/>
    </xf>
    <xf numFmtId="0" fontId="42" fillId="3" borderId="72" xfId="0" applyFont="1" applyFill="1" applyBorder="1" applyAlignment="1">
      <alignment horizontal="center" vertical="center" wrapText="1"/>
    </xf>
    <xf numFmtId="0" fontId="36" fillId="3" borderId="71" xfId="0" applyFont="1" applyFill="1" applyBorder="1" applyAlignment="1">
      <alignment horizontal="left" vertical="center" wrapText="1"/>
    </xf>
    <xf numFmtId="0" fontId="36" fillId="3" borderId="7" xfId="0" applyFont="1" applyFill="1" applyBorder="1" applyAlignment="1">
      <alignment horizontal="left" vertical="center" wrapText="1"/>
    </xf>
    <xf numFmtId="0" fontId="38" fillId="2" borderId="0" xfId="0" applyFont="1" applyFill="1" applyAlignment="1" applyProtection="1">
      <alignment horizontal="center" vertical="center"/>
      <protection locked="0"/>
    </xf>
    <xf numFmtId="0" fontId="3" fillId="2" borderId="0" xfId="0" applyFont="1" applyFill="1" applyAlignment="1">
      <alignment horizontal="center" vertical="center" wrapText="1"/>
    </xf>
    <xf numFmtId="0" fontId="38" fillId="5" borderId="0" xfId="0" applyFont="1" applyFill="1" applyAlignment="1">
      <alignment horizontal="center" vertical="center" wrapText="1"/>
    </xf>
    <xf numFmtId="0" fontId="38" fillId="3" borderId="73" xfId="0" applyFont="1" applyFill="1" applyBorder="1" applyAlignment="1">
      <alignment horizontal="left" vertical="center" wrapText="1"/>
    </xf>
    <xf numFmtId="0" fontId="38" fillId="3" borderId="72" xfId="0" applyFont="1" applyFill="1" applyBorder="1" applyAlignment="1">
      <alignment horizontal="left" vertical="center" wrapText="1"/>
    </xf>
    <xf numFmtId="0" fontId="48" fillId="2" borderId="0" xfId="0" applyFont="1" applyFill="1" applyAlignment="1" applyProtection="1">
      <alignment horizontal="center" vertical="center" wrapText="1"/>
      <protection locked="0"/>
    </xf>
    <xf numFmtId="0" fontId="15" fillId="4" borderId="0" xfId="0" applyFont="1" applyFill="1" applyAlignment="1">
      <alignment horizontal="justify" vertical="center" wrapText="1"/>
    </xf>
    <xf numFmtId="0" fontId="48" fillId="0" borderId="0" xfId="0" applyFont="1" applyAlignment="1" applyProtection="1">
      <alignment horizontal="center" vertical="center" wrapText="1"/>
      <protection locked="0"/>
    </xf>
    <xf numFmtId="0" fontId="42" fillId="3" borderId="71" xfId="0" applyFont="1" applyFill="1" applyBorder="1" applyAlignment="1">
      <alignment horizontal="center" vertical="center" wrapText="1"/>
    </xf>
    <xf numFmtId="0" fontId="42" fillId="3" borderId="7" xfId="0" applyFont="1" applyFill="1" applyBorder="1" applyAlignment="1">
      <alignment horizontal="center" vertical="center" wrapText="1"/>
    </xf>
    <xf numFmtId="0" fontId="38" fillId="3" borderId="73" xfId="0" applyFont="1" applyFill="1" applyBorder="1" applyAlignment="1">
      <alignment horizontal="center" vertical="center"/>
    </xf>
    <xf numFmtId="0" fontId="38" fillId="3" borderId="1" xfId="0" applyFont="1" applyFill="1" applyBorder="1" applyAlignment="1">
      <alignment horizontal="center" vertical="center"/>
    </xf>
    <xf numFmtId="0" fontId="42" fillId="3" borderId="1" xfId="0" applyFont="1" applyFill="1" applyBorder="1" applyAlignment="1">
      <alignment horizontal="center" vertical="center" wrapText="1"/>
    </xf>
    <xf numFmtId="0" fontId="42" fillId="4" borderId="73" xfId="0" applyFont="1" applyFill="1" applyBorder="1" applyAlignment="1">
      <alignment horizontal="center" vertical="center" wrapText="1"/>
    </xf>
    <xf numFmtId="0" fontId="15" fillId="4" borderId="0" xfId="0" applyFont="1" applyFill="1" applyAlignment="1">
      <alignment horizontal="justify" vertical="center"/>
    </xf>
    <xf numFmtId="0" fontId="17" fillId="0" borderId="0" xfId="0" applyFont="1" applyAlignment="1" applyProtection="1">
      <alignment horizontal="center" vertical="center" wrapText="1"/>
      <protection locked="0"/>
    </xf>
    <xf numFmtId="0" fontId="17" fillId="0" borderId="0" xfId="0" applyFont="1" applyAlignment="1" applyProtection="1">
      <alignment vertical="center" wrapText="1"/>
      <protection locked="0"/>
    </xf>
    <xf numFmtId="0" fontId="38" fillId="3" borderId="71" xfId="0" applyFont="1" applyFill="1" applyBorder="1" applyAlignment="1">
      <alignment horizontal="center" vertical="center"/>
    </xf>
    <xf numFmtId="0" fontId="38" fillId="3" borderId="7" xfId="0" applyFont="1" applyFill="1" applyBorder="1" applyAlignment="1">
      <alignment horizontal="center" vertical="center"/>
    </xf>
    <xf numFmtId="0" fontId="42" fillId="4" borderId="72" xfId="0" applyFont="1" applyFill="1" applyBorder="1" applyAlignment="1">
      <alignment horizontal="center" vertical="center" wrapText="1"/>
    </xf>
    <xf numFmtId="0" fontId="42" fillId="4" borderId="11" xfId="0" applyFont="1" applyFill="1" applyBorder="1" applyAlignment="1">
      <alignment horizontal="center" vertical="center" wrapText="1"/>
    </xf>
    <xf numFmtId="0" fontId="3" fillId="2" borderId="0" xfId="0" applyFont="1" applyFill="1" applyAlignment="1">
      <alignment horizontal="left" vertical="top" wrapText="1"/>
    </xf>
    <xf numFmtId="0" fontId="42" fillId="4" borderId="74" xfId="0" applyFont="1" applyFill="1" applyBorder="1" applyAlignment="1">
      <alignment horizontal="center" vertical="center" wrapText="1"/>
    </xf>
    <xf numFmtId="0" fontId="42" fillId="4" borderId="34" xfId="0" applyFont="1" applyFill="1" applyBorder="1" applyAlignment="1">
      <alignment horizontal="center" vertical="center" wrapText="1"/>
    </xf>
    <xf numFmtId="0" fontId="42" fillId="3" borderId="76" xfId="0" applyFont="1" applyFill="1" applyBorder="1" applyAlignment="1">
      <alignment horizontal="center" vertical="center" wrapText="1"/>
    </xf>
    <xf numFmtId="0" fontId="42" fillId="3" borderId="77" xfId="0" applyFont="1" applyFill="1" applyBorder="1" applyAlignment="1">
      <alignment horizontal="center" vertical="center" wrapText="1"/>
    </xf>
    <xf numFmtId="0" fontId="42" fillId="3" borderId="78" xfId="0" applyFont="1" applyFill="1" applyBorder="1" applyAlignment="1">
      <alignment horizontal="center" vertical="center" wrapText="1"/>
    </xf>
    <xf numFmtId="0" fontId="45" fillId="2" borderId="0" xfId="0" applyFont="1" applyFill="1" applyAlignment="1">
      <alignment horizontal="left" vertical="center" wrapText="1"/>
    </xf>
    <xf numFmtId="0" fontId="42" fillId="4" borderId="1" xfId="0" applyFont="1" applyFill="1" applyBorder="1" applyAlignment="1">
      <alignment horizontal="center" vertical="center" wrapText="1"/>
    </xf>
    <xf numFmtId="0" fontId="3" fillId="4" borderId="0" xfId="0" applyFont="1" applyFill="1" applyAlignment="1">
      <alignment horizontal="left" vertical="center" wrapText="1"/>
    </xf>
    <xf numFmtId="178" fontId="32" fillId="3" borderId="1" xfId="0" applyNumberFormat="1" applyFont="1" applyFill="1" applyBorder="1" applyAlignment="1">
      <alignment horizontal="center" vertical="center" shrinkToFit="1"/>
    </xf>
    <xf numFmtId="0" fontId="0" fillId="3" borderId="1" xfId="0" applyFill="1" applyBorder="1" applyAlignment="1">
      <alignment horizontal="center" shrinkToFit="1"/>
    </xf>
    <xf numFmtId="178" fontId="31" fillId="3" borderId="1" xfId="0" applyNumberFormat="1" applyFont="1" applyFill="1" applyBorder="1" applyAlignment="1">
      <alignment horizontal="center" vertical="center" shrinkToFit="1"/>
    </xf>
    <xf numFmtId="0" fontId="0" fillId="3" borderId="35" xfId="0" applyFill="1" applyBorder="1" applyAlignment="1">
      <alignment horizontal="center" vertical="center" shrinkToFit="1"/>
    </xf>
    <xf numFmtId="0" fontId="0" fillId="3" borderId="51" xfId="0" applyFill="1" applyBorder="1" applyAlignment="1">
      <alignment horizontal="center" vertical="center" shrinkToFit="1"/>
    </xf>
    <xf numFmtId="178" fontId="31" fillId="3" borderId="1" xfId="0" applyNumberFormat="1" applyFont="1" applyFill="1" applyBorder="1" applyAlignment="1">
      <alignment horizontal="center" vertical="center" wrapText="1" shrinkToFit="1"/>
    </xf>
    <xf numFmtId="178" fontId="32" fillId="3" borderId="35" xfId="0" applyNumberFormat="1" applyFont="1" applyFill="1" applyBorder="1" applyAlignment="1">
      <alignment horizontal="center" vertical="center" shrinkToFit="1"/>
    </xf>
    <xf numFmtId="178" fontId="32" fillId="3" borderId="25" xfId="0" applyNumberFormat="1" applyFont="1" applyFill="1" applyBorder="1" applyAlignment="1">
      <alignment horizontal="center" vertical="center" shrinkToFit="1"/>
    </xf>
    <xf numFmtId="178" fontId="32" fillId="3" borderId="36" xfId="0" applyNumberFormat="1" applyFont="1" applyFill="1" applyBorder="1" applyAlignment="1">
      <alignment horizontal="center" vertical="center" shrinkToFit="1"/>
    </xf>
    <xf numFmtId="178" fontId="31" fillId="3" borderId="1" xfId="0" applyNumberFormat="1" applyFont="1" applyFill="1" applyBorder="1" applyAlignment="1">
      <alignment horizontal="center" shrinkToFit="1"/>
    </xf>
    <xf numFmtId="0" fontId="22" fillId="3" borderId="22" xfId="0" applyFont="1" applyFill="1" applyBorder="1" applyAlignment="1">
      <alignment horizontal="center" vertical="center" wrapText="1"/>
    </xf>
    <xf numFmtId="0" fontId="22" fillId="3" borderId="18" xfId="0" applyFont="1" applyFill="1" applyBorder="1" applyAlignment="1">
      <alignment horizontal="center" vertical="center" wrapText="1"/>
    </xf>
    <xf numFmtId="0" fontId="22" fillId="3" borderId="18" xfId="0" applyFont="1" applyFill="1" applyBorder="1" applyAlignment="1">
      <alignment horizontal="center" vertical="center"/>
    </xf>
    <xf numFmtId="0" fontId="22" fillId="3" borderId="61" xfId="0" applyFont="1" applyFill="1" applyBorder="1" applyAlignment="1">
      <alignment horizontal="center" vertical="center"/>
    </xf>
    <xf numFmtId="0" fontId="6" fillId="3" borderId="31" xfId="0" applyFont="1" applyFill="1" applyBorder="1" applyAlignment="1" applyProtection="1">
      <alignment horizontal="center" vertical="center" shrinkToFit="1"/>
      <protection locked="0"/>
    </xf>
    <xf numFmtId="0" fontId="6" fillId="3" borderId="18" xfId="0" applyFont="1" applyFill="1" applyBorder="1" applyAlignment="1" applyProtection="1">
      <alignment horizontal="center" vertical="center" shrinkToFit="1"/>
      <protection locked="0"/>
    </xf>
    <xf numFmtId="0" fontId="6" fillId="3" borderId="20" xfId="0" applyFont="1" applyFill="1" applyBorder="1" applyAlignment="1" applyProtection="1">
      <alignment horizontal="center" vertical="center" shrinkToFit="1"/>
      <protection locked="0"/>
    </xf>
    <xf numFmtId="0" fontId="9" fillId="3" borderId="49" xfId="2" applyFont="1" applyFill="1" applyBorder="1" applyAlignment="1">
      <alignment horizontal="center" vertical="center"/>
    </xf>
    <xf numFmtId="0" fontId="9" fillId="3" borderId="97" xfId="2" applyFont="1" applyFill="1" applyBorder="1" applyAlignment="1">
      <alignment horizontal="center" vertical="center"/>
    </xf>
    <xf numFmtId="0" fontId="9" fillId="3" borderId="50" xfId="2" applyFont="1" applyFill="1" applyBorder="1" applyAlignment="1">
      <alignment horizontal="center" vertical="center"/>
    </xf>
    <xf numFmtId="0" fontId="6" fillId="3" borderId="49" xfId="0" applyFont="1" applyFill="1" applyBorder="1" applyAlignment="1" applyProtection="1">
      <alignment horizontal="center" vertical="center" shrinkToFit="1"/>
      <protection locked="0"/>
    </xf>
    <xf numFmtId="0" fontId="6" fillId="3" borderId="97" xfId="0" applyFont="1" applyFill="1" applyBorder="1" applyAlignment="1" applyProtection="1">
      <alignment horizontal="center" vertical="center" shrinkToFit="1"/>
      <protection locked="0"/>
    </xf>
    <xf numFmtId="0" fontId="6" fillId="3" borderId="50" xfId="0" applyFont="1" applyFill="1" applyBorder="1" applyAlignment="1" applyProtection="1">
      <alignment horizontal="center" vertical="center" shrinkToFit="1"/>
      <protection locked="0"/>
    </xf>
    <xf numFmtId="0" fontId="9" fillId="3" borderId="32" xfId="0" applyFont="1" applyFill="1" applyBorder="1" applyAlignment="1">
      <alignment horizontal="center" vertical="center"/>
    </xf>
    <xf numFmtId="0" fontId="9" fillId="3" borderId="26" xfId="0" applyFont="1" applyFill="1" applyBorder="1" applyAlignment="1">
      <alignment horizontal="center" vertical="center"/>
    </xf>
    <xf numFmtId="0" fontId="9" fillId="3" borderId="33" xfId="0" applyFont="1" applyFill="1" applyBorder="1" applyAlignment="1">
      <alignment horizontal="center" vertical="center"/>
    </xf>
    <xf numFmtId="0" fontId="6" fillId="3" borderId="32"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33" xfId="0" applyFont="1" applyFill="1" applyBorder="1" applyAlignment="1" applyProtection="1">
      <alignment horizontal="center" vertical="center" shrinkToFit="1"/>
      <protection locked="0"/>
    </xf>
    <xf numFmtId="0" fontId="9" fillId="3" borderId="59" xfId="0" applyFont="1" applyFill="1" applyBorder="1" applyAlignment="1">
      <alignment horizontal="center" vertical="center"/>
    </xf>
    <xf numFmtId="0" fontId="9" fillId="3" borderId="28" xfId="0" applyFont="1" applyFill="1" applyBorder="1" applyAlignment="1">
      <alignment horizontal="center" vertical="center"/>
    </xf>
    <xf numFmtId="0" fontId="9" fillId="3" borderId="60" xfId="0" applyFont="1" applyFill="1" applyBorder="1" applyAlignment="1">
      <alignment horizontal="center" vertical="center"/>
    </xf>
    <xf numFmtId="0" fontId="6" fillId="3" borderId="59" xfId="0" applyFont="1" applyFill="1" applyBorder="1" applyAlignment="1" applyProtection="1">
      <alignment horizontal="center" vertical="center" shrinkToFit="1"/>
      <protection locked="0"/>
    </xf>
    <xf numFmtId="0" fontId="6" fillId="3" borderId="28" xfId="0" applyFont="1" applyFill="1" applyBorder="1" applyAlignment="1" applyProtection="1">
      <alignment horizontal="center" vertical="center" shrinkToFit="1"/>
      <protection locked="0"/>
    </xf>
    <xf numFmtId="0" fontId="6" fillId="3" borderId="60" xfId="0" applyFont="1" applyFill="1" applyBorder="1" applyAlignment="1" applyProtection="1">
      <alignment horizontal="center" vertical="center" shrinkToFit="1"/>
      <protection locked="0"/>
    </xf>
    <xf numFmtId="0" fontId="6" fillId="2" borderId="42" xfId="0" applyFont="1" applyFill="1" applyBorder="1" applyAlignment="1" applyProtection="1">
      <alignment horizontal="left" vertical="center" shrinkToFit="1"/>
      <protection locked="0"/>
    </xf>
    <xf numFmtId="0" fontId="6" fillId="2" borderId="95" xfId="0" applyFont="1" applyFill="1" applyBorder="1" applyAlignment="1" applyProtection="1">
      <alignment horizontal="left" vertical="center" shrinkToFit="1"/>
      <protection locked="0"/>
    </xf>
    <xf numFmtId="0" fontId="6" fillId="2" borderId="57" xfId="0" applyFont="1" applyFill="1" applyBorder="1" applyAlignment="1" applyProtection="1">
      <alignment horizontal="left" vertical="center" shrinkToFit="1"/>
      <protection locked="0"/>
    </xf>
    <xf numFmtId="0" fontId="6" fillId="2" borderId="32" xfId="0" applyFont="1" applyFill="1" applyBorder="1" applyAlignment="1" applyProtection="1">
      <alignment horizontal="left" vertical="center" shrinkToFit="1"/>
      <protection locked="0"/>
    </xf>
    <xf numFmtId="0" fontId="6" fillId="2" borderId="26" xfId="0" applyFont="1" applyFill="1" applyBorder="1" applyAlignment="1" applyProtection="1">
      <alignment horizontal="left" vertical="center" shrinkToFit="1"/>
      <protection locked="0"/>
    </xf>
    <xf numFmtId="0" fontId="6" fillId="2" borderId="33" xfId="0" applyFont="1" applyFill="1" applyBorder="1" applyAlignment="1" applyProtection="1">
      <alignment horizontal="left" vertical="center" shrinkToFit="1"/>
      <protection locked="0"/>
    </xf>
    <xf numFmtId="0" fontId="6" fillId="2" borderId="44" xfId="0" applyFont="1" applyFill="1" applyBorder="1" applyAlignment="1" applyProtection="1">
      <alignment horizontal="left" vertical="center" shrinkToFit="1"/>
      <protection locked="0"/>
    </xf>
    <xf numFmtId="0" fontId="6" fillId="2" borderId="94" xfId="0" applyFont="1" applyFill="1" applyBorder="1" applyAlignment="1" applyProtection="1">
      <alignment horizontal="left" vertical="center" shrinkToFit="1"/>
      <protection locked="0"/>
    </xf>
    <xf numFmtId="0" fontId="6" fillId="2" borderId="45" xfId="0" applyFont="1" applyFill="1" applyBorder="1" applyAlignment="1" applyProtection="1">
      <alignment horizontal="left" vertical="center" shrinkToFit="1"/>
      <protection locked="0"/>
    </xf>
    <xf numFmtId="0" fontId="6" fillId="2" borderId="35" xfId="0" applyFont="1" applyFill="1" applyBorder="1" applyAlignment="1" applyProtection="1">
      <alignment horizontal="left" vertical="center" shrinkToFit="1"/>
      <protection locked="0"/>
    </xf>
    <xf numFmtId="0" fontId="6" fillId="2" borderId="25" xfId="0" applyFont="1" applyFill="1" applyBorder="1" applyAlignment="1" applyProtection="1">
      <alignment horizontal="left" vertical="center" shrinkToFit="1"/>
      <protection locked="0"/>
    </xf>
    <xf numFmtId="0" fontId="6" fillId="2" borderId="36" xfId="0" applyFont="1" applyFill="1" applyBorder="1" applyAlignment="1" applyProtection="1">
      <alignment horizontal="left" vertical="center" shrinkToFit="1"/>
      <protection locked="0"/>
    </xf>
    <xf numFmtId="0" fontId="6" fillId="2" borderId="38" xfId="0" applyFont="1" applyFill="1" applyBorder="1" applyAlignment="1" applyProtection="1">
      <alignment horizontal="left" vertical="center" shrinkToFit="1"/>
      <protection locked="0"/>
    </xf>
    <xf numFmtId="0" fontId="6" fillId="2" borderId="92" xfId="0" applyFont="1" applyFill="1" applyBorder="1" applyAlignment="1" applyProtection="1">
      <alignment horizontal="left" vertical="center" shrinkToFit="1"/>
      <protection locked="0"/>
    </xf>
    <xf numFmtId="0" fontId="6" fillId="2" borderId="39" xfId="0" applyFont="1" applyFill="1" applyBorder="1" applyAlignment="1" applyProtection="1">
      <alignment horizontal="left" vertical="center" shrinkToFit="1"/>
      <protection locked="0"/>
    </xf>
    <xf numFmtId="0" fontId="6" fillId="2" borderId="40" xfId="0" applyFont="1" applyFill="1" applyBorder="1" applyAlignment="1" applyProtection="1">
      <alignment horizontal="left" vertical="center" shrinkToFit="1"/>
      <protection locked="0"/>
    </xf>
    <xf numFmtId="0" fontId="6" fillId="2" borderId="93" xfId="0" applyFont="1" applyFill="1" applyBorder="1" applyAlignment="1" applyProtection="1">
      <alignment horizontal="left" vertical="center" shrinkToFit="1"/>
      <protection locked="0"/>
    </xf>
    <xf numFmtId="0" fontId="6" fillId="2" borderId="41" xfId="0" applyFont="1" applyFill="1" applyBorder="1" applyAlignment="1" applyProtection="1">
      <alignment horizontal="left" vertical="center" shrinkToFit="1"/>
      <protection locked="0"/>
    </xf>
    <xf numFmtId="0" fontId="9" fillId="3" borderId="34" xfId="2" applyFont="1" applyFill="1" applyBorder="1" applyAlignment="1" applyProtection="1">
      <alignment horizontal="center" vertical="center" textRotation="255"/>
      <protection locked="0"/>
    </xf>
    <xf numFmtId="0" fontId="9" fillId="3" borderId="37" xfId="2" applyFont="1" applyFill="1" applyBorder="1" applyAlignment="1" applyProtection="1">
      <alignment horizontal="center" vertical="center" textRotation="255"/>
      <protection locked="0"/>
    </xf>
    <xf numFmtId="0" fontId="6" fillId="3" borderId="32" xfId="0" applyFont="1" applyFill="1" applyBorder="1" applyAlignment="1">
      <alignment horizontal="center" vertical="center" shrinkToFit="1"/>
    </xf>
    <xf numFmtId="0" fontId="6" fillId="3" borderId="26" xfId="0" applyFont="1" applyFill="1" applyBorder="1" applyAlignment="1">
      <alignment horizontal="center" vertical="center" shrinkToFit="1"/>
    </xf>
    <xf numFmtId="0" fontId="6" fillId="3" borderId="33" xfId="0" applyFont="1" applyFill="1" applyBorder="1" applyAlignment="1">
      <alignment horizontal="center" vertical="center" shrinkToFit="1"/>
    </xf>
    <xf numFmtId="0" fontId="6" fillId="2" borderId="40" xfId="0" applyFont="1" applyFill="1" applyBorder="1" applyAlignment="1" applyProtection="1">
      <alignment vertical="center" shrinkToFit="1"/>
      <protection locked="0"/>
    </xf>
    <xf numFmtId="0" fontId="6" fillId="2" borderId="93" xfId="0" applyFont="1" applyFill="1" applyBorder="1" applyAlignment="1" applyProtection="1">
      <alignment vertical="center" shrinkToFit="1"/>
      <protection locked="0"/>
    </xf>
    <xf numFmtId="0" fontId="6" fillId="2" borderId="41" xfId="0" applyFont="1" applyFill="1" applyBorder="1" applyAlignment="1" applyProtection="1">
      <alignment vertical="center" shrinkToFit="1"/>
      <protection locked="0"/>
    </xf>
    <xf numFmtId="0" fontId="6" fillId="2" borderId="42" xfId="0" applyFont="1" applyFill="1" applyBorder="1" applyAlignment="1" applyProtection="1">
      <alignment vertical="center" shrinkToFit="1"/>
      <protection locked="0"/>
    </xf>
    <xf numFmtId="0" fontId="6" fillId="2" borderId="95" xfId="0" applyFont="1" applyFill="1" applyBorder="1" applyAlignment="1" applyProtection="1">
      <alignment vertical="center" shrinkToFit="1"/>
      <protection locked="0"/>
    </xf>
    <xf numFmtId="0" fontId="6" fillId="2" borderId="57" xfId="0" applyFont="1" applyFill="1" applyBorder="1" applyAlignment="1" applyProtection="1">
      <alignment vertical="center" shrinkToFit="1"/>
      <protection locked="0"/>
    </xf>
    <xf numFmtId="0" fontId="6" fillId="2" borderId="32" xfId="0" applyFont="1" applyFill="1" applyBorder="1" applyAlignment="1" applyProtection="1">
      <alignment vertical="center" shrinkToFit="1"/>
      <protection locked="0"/>
    </xf>
    <xf numFmtId="0" fontId="6" fillId="2" borderId="26" xfId="0" applyFont="1" applyFill="1" applyBorder="1" applyAlignment="1" applyProtection="1">
      <alignment vertical="center" shrinkToFit="1"/>
      <protection locked="0"/>
    </xf>
    <xf numFmtId="0" fontId="6" fillId="2" borderId="33" xfId="0" applyFont="1" applyFill="1" applyBorder="1" applyAlignment="1" applyProtection="1">
      <alignment vertical="center" shrinkToFit="1"/>
      <protection locked="0"/>
    </xf>
    <xf numFmtId="0" fontId="6" fillId="2" borderId="44" xfId="0" applyFont="1" applyFill="1" applyBorder="1" applyAlignment="1" applyProtection="1">
      <alignment vertical="center" shrinkToFit="1"/>
      <protection locked="0"/>
    </xf>
    <xf numFmtId="0" fontId="6" fillId="2" borderId="94" xfId="0" applyFont="1" applyFill="1" applyBorder="1" applyAlignment="1" applyProtection="1">
      <alignment vertical="center" shrinkToFit="1"/>
      <protection locked="0"/>
    </xf>
    <xf numFmtId="0" fontId="6" fillId="2" borderId="45" xfId="0" applyFont="1" applyFill="1" applyBorder="1" applyAlignment="1" applyProtection="1">
      <alignment vertical="center" shrinkToFit="1"/>
      <protection locked="0"/>
    </xf>
    <xf numFmtId="0" fontId="6" fillId="2" borderId="38" xfId="0" applyFont="1" applyFill="1" applyBorder="1" applyAlignment="1" applyProtection="1">
      <alignment vertical="center" shrinkToFit="1"/>
      <protection locked="0"/>
    </xf>
    <xf numFmtId="0" fontId="6" fillId="2" borderId="92" xfId="0" applyFont="1" applyFill="1" applyBorder="1" applyAlignment="1" applyProtection="1">
      <alignment vertical="center" shrinkToFit="1"/>
      <protection locked="0"/>
    </xf>
    <xf numFmtId="0" fontId="6" fillId="2" borderId="39" xfId="0" applyFont="1" applyFill="1" applyBorder="1" applyAlignment="1" applyProtection="1">
      <alignment vertical="center" shrinkToFit="1"/>
      <protection locked="0"/>
    </xf>
    <xf numFmtId="0" fontId="6" fillId="2" borderId="47" xfId="0" applyFont="1" applyFill="1" applyBorder="1" applyAlignment="1" applyProtection="1">
      <alignment vertical="center" shrinkToFit="1"/>
      <protection locked="0"/>
    </xf>
    <xf numFmtId="0" fontId="6" fillId="2" borderId="96" xfId="0" applyFont="1" applyFill="1" applyBorder="1" applyAlignment="1" applyProtection="1">
      <alignment vertical="center" shrinkToFit="1"/>
      <protection locked="0"/>
    </xf>
    <xf numFmtId="0" fontId="6" fillId="2" borderId="48" xfId="0" applyFont="1" applyFill="1" applyBorder="1" applyAlignment="1" applyProtection="1">
      <alignment vertical="center" shrinkToFit="1"/>
      <protection locked="0"/>
    </xf>
    <xf numFmtId="0" fontId="6" fillId="3" borderId="51" xfId="0"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center" vertical="center" shrinkToFit="1"/>
      <protection locked="0"/>
    </xf>
    <xf numFmtId="0" fontId="6" fillId="3" borderId="52" xfId="0" applyFont="1" applyFill="1" applyBorder="1" applyAlignment="1" applyProtection="1">
      <alignment horizontal="center" vertical="center" shrinkToFit="1"/>
      <protection locked="0"/>
    </xf>
    <xf numFmtId="0" fontId="6" fillId="2" borderId="25" xfId="0" applyFont="1" applyFill="1" applyBorder="1" applyAlignment="1">
      <alignment horizontal="center" vertical="center" shrinkToFit="1"/>
    </xf>
    <xf numFmtId="0" fontId="6" fillId="2" borderId="36"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0" fontId="6" fillId="2" borderId="52" xfId="0" applyFont="1" applyFill="1" applyBorder="1" applyAlignment="1">
      <alignment horizontal="center" vertical="center" shrinkToFit="1"/>
    </xf>
    <xf numFmtId="0" fontId="6" fillId="2" borderId="40" xfId="0" applyFont="1" applyFill="1" applyBorder="1" applyAlignment="1" applyProtection="1">
      <alignment vertical="center"/>
      <protection locked="0"/>
    </xf>
    <xf numFmtId="0" fontId="6" fillId="2" borderId="93" xfId="0" applyFont="1" applyFill="1" applyBorder="1" applyAlignment="1" applyProtection="1">
      <alignment vertical="center"/>
      <protection locked="0"/>
    </xf>
    <xf numFmtId="0" fontId="6" fillId="2" borderId="41" xfId="0" applyFont="1" applyFill="1" applyBorder="1" applyAlignment="1" applyProtection="1">
      <alignment vertical="center"/>
      <protection locked="0"/>
    </xf>
    <xf numFmtId="0" fontId="9" fillId="3" borderId="46" xfId="2" applyFont="1" applyFill="1" applyBorder="1" applyAlignment="1" applyProtection="1">
      <alignment vertical="center" shrinkToFit="1"/>
      <protection locked="0"/>
    </xf>
    <xf numFmtId="0" fontId="9" fillId="3" borderId="86" xfId="2" applyFont="1" applyFill="1" applyBorder="1" applyAlignment="1" applyProtection="1">
      <alignment vertical="center" shrinkToFit="1"/>
      <protection locked="0"/>
    </xf>
    <xf numFmtId="0" fontId="9" fillId="3" borderId="70" xfId="2" applyFont="1" applyFill="1" applyBorder="1" applyAlignment="1" applyProtection="1">
      <alignment vertical="center" shrinkToFit="1"/>
      <protection locked="0"/>
    </xf>
    <xf numFmtId="0" fontId="9" fillId="3" borderId="87" xfId="2" applyFont="1" applyFill="1" applyBorder="1" applyAlignment="1" applyProtection="1">
      <alignment vertical="center" shrinkToFit="1"/>
      <protection locked="0"/>
    </xf>
    <xf numFmtId="0" fontId="9" fillId="3" borderId="35" xfId="2" applyFont="1" applyFill="1" applyBorder="1" applyAlignment="1">
      <alignment vertical="center" shrinkToFit="1"/>
    </xf>
    <xf numFmtId="0" fontId="9" fillId="3" borderId="36" xfId="2" applyFont="1" applyFill="1" applyBorder="1" applyAlignment="1">
      <alignment vertical="center" shrinkToFit="1"/>
    </xf>
    <xf numFmtId="0" fontId="6" fillId="2" borderId="32" xfId="0" applyFont="1" applyFill="1" applyBorder="1" applyAlignment="1" applyProtection="1">
      <alignment vertical="center"/>
      <protection locked="0"/>
    </xf>
    <xf numFmtId="0" fontId="6" fillId="2" borderId="26" xfId="0" applyFont="1" applyFill="1" applyBorder="1" applyAlignment="1" applyProtection="1">
      <alignment vertical="center"/>
      <protection locked="0"/>
    </xf>
    <xf numFmtId="0" fontId="6" fillId="2" borderId="33" xfId="0" applyFont="1" applyFill="1" applyBorder="1" applyAlignment="1" applyProtection="1">
      <alignment vertical="center"/>
      <protection locked="0"/>
    </xf>
    <xf numFmtId="0" fontId="6" fillId="2" borderId="38" xfId="0" applyFont="1" applyFill="1" applyBorder="1" applyAlignment="1" applyProtection="1">
      <alignment vertical="center"/>
      <protection locked="0"/>
    </xf>
    <xf numFmtId="0" fontId="6" fillId="2" borderId="92" xfId="0" applyFont="1" applyFill="1" applyBorder="1" applyAlignment="1" applyProtection="1">
      <alignment vertical="center"/>
      <protection locked="0"/>
    </xf>
    <xf numFmtId="0" fontId="6" fillId="2" borderId="39" xfId="0" applyFont="1" applyFill="1" applyBorder="1" applyAlignment="1" applyProtection="1">
      <alignment vertical="center"/>
      <protection locked="0"/>
    </xf>
    <xf numFmtId="0" fontId="6" fillId="2" borderId="44" xfId="0" applyFont="1" applyFill="1" applyBorder="1" applyAlignment="1" applyProtection="1">
      <alignment vertical="center"/>
      <protection locked="0"/>
    </xf>
    <xf numFmtId="0" fontId="6" fillId="2" borderId="94" xfId="0" applyFont="1" applyFill="1" applyBorder="1" applyAlignment="1" applyProtection="1">
      <alignment vertical="center"/>
      <protection locked="0"/>
    </xf>
    <xf numFmtId="0" fontId="6" fillId="2" borderId="45" xfId="0" applyFont="1" applyFill="1" applyBorder="1" applyAlignment="1" applyProtection="1">
      <alignment vertical="center"/>
      <protection locked="0"/>
    </xf>
    <xf numFmtId="0" fontId="9" fillId="3" borderId="40" xfId="2" applyFont="1" applyFill="1" applyBorder="1" applyAlignment="1" applyProtection="1">
      <alignment vertical="center" shrinkToFit="1"/>
      <protection locked="0"/>
    </xf>
    <xf numFmtId="0" fontId="9" fillId="3" borderId="41" xfId="2" applyFont="1" applyFill="1" applyBorder="1" applyAlignment="1" applyProtection="1">
      <alignment vertical="center" shrinkToFit="1"/>
      <protection locked="0"/>
    </xf>
    <xf numFmtId="0" fontId="7" fillId="2" borderId="0" xfId="0" applyFont="1" applyFill="1" applyAlignment="1">
      <alignment horizontal="center" vertical="center"/>
    </xf>
    <xf numFmtId="0" fontId="6" fillId="3" borderId="32" xfId="0" applyFont="1" applyFill="1" applyBorder="1" applyAlignment="1">
      <alignment horizontal="left" vertical="center" shrinkToFit="1"/>
    </xf>
    <xf numFmtId="0" fontId="6" fillId="3" borderId="26" xfId="0" applyFont="1" applyFill="1" applyBorder="1" applyAlignment="1">
      <alignment horizontal="left" vertical="center" shrinkToFit="1"/>
    </xf>
    <xf numFmtId="0" fontId="6" fillId="3" borderId="33" xfId="0" applyFont="1" applyFill="1" applyBorder="1" applyAlignment="1">
      <alignment horizontal="left" vertical="center" shrinkToFit="1"/>
    </xf>
    <xf numFmtId="0" fontId="6" fillId="2" borderId="26" xfId="0" applyFont="1" applyFill="1" applyBorder="1" applyAlignment="1">
      <alignment horizontal="right" vertical="center" shrinkToFit="1"/>
    </xf>
    <xf numFmtId="0" fontId="9" fillId="3" borderId="38" xfId="2" applyFont="1" applyFill="1" applyBorder="1" applyAlignment="1" applyProtection="1">
      <alignment vertical="center" shrinkToFit="1"/>
      <protection locked="0"/>
    </xf>
    <xf numFmtId="0" fontId="9" fillId="3" borderId="39" xfId="2" applyFont="1" applyFill="1" applyBorder="1" applyAlignment="1" applyProtection="1">
      <alignment vertical="center" shrinkToFit="1"/>
      <protection locked="0"/>
    </xf>
    <xf numFmtId="0" fontId="9" fillId="3" borderId="40" xfId="2" applyFont="1" applyFill="1" applyBorder="1" applyAlignment="1" applyProtection="1">
      <alignment horizontal="left" vertical="center" shrinkToFit="1"/>
      <protection locked="0"/>
    </xf>
    <xf numFmtId="0" fontId="9" fillId="3" borderId="41" xfId="2" applyFont="1" applyFill="1" applyBorder="1" applyAlignment="1" applyProtection="1">
      <alignment horizontal="left" vertical="center" shrinkToFit="1"/>
      <protection locked="0"/>
    </xf>
    <xf numFmtId="0" fontId="38" fillId="0" borderId="2" xfId="0" applyFont="1" applyBorder="1" applyAlignment="1" applyProtection="1">
      <alignment vertical="center" wrapText="1"/>
      <protection locked="0"/>
    </xf>
    <xf numFmtId="0" fontId="38" fillId="0" borderId="14" xfId="0" applyFont="1" applyBorder="1" applyAlignment="1" applyProtection="1">
      <alignment vertical="center" wrapText="1"/>
      <protection locked="0"/>
    </xf>
    <xf numFmtId="0" fontId="38" fillId="0" borderId="14" xfId="0" applyFont="1" applyBorder="1" applyAlignment="1" applyProtection="1">
      <alignment horizontal="left" vertical="center" wrapText="1"/>
      <protection locked="0"/>
    </xf>
    <xf numFmtId="0" fontId="38" fillId="0" borderId="16" xfId="0" applyFont="1" applyBorder="1" applyAlignment="1" applyProtection="1">
      <alignment horizontal="left" vertical="center" wrapText="1"/>
      <protection locked="0"/>
    </xf>
    <xf numFmtId="0" fontId="38" fillId="0" borderId="100" xfId="0" applyFont="1" applyBorder="1" applyAlignment="1" applyProtection="1">
      <alignment horizontal="left" vertical="center" wrapText="1"/>
      <protection locked="0"/>
    </xf>
    <xf numFmtId="0" fontId="38" fillId="0" borderId="101" xfId="0" applyFont="1" applyBorder="1" applyAlignment="1" applyProtection="1">
      <alignment horizontal="left" vertical="center" wrapText="1"/>
      <protection locked="0"/>
    </xf>
    <xf numFmtId="0" fontId="38" fillId="0" borderId="21" xfId="0" applyFont="1" applyBorder="1" applyAlignment="1" applyProtection="1">
      <alignment horizontal="left" vertical="center" wrapText="1"/>
      <protection locked="0"/>
    </xf>
    <xf numFmtId="0" fontId="38" fillId="2" borderId="21" xfId="0" applyFont="1" applyFill="1" applyBorder="1" applyAlignment="1" applyProtection="1">
      <alignment horizontal="left" vertical="center" wrapText="1"/>
      <protection locked="0"/>
    </xf>
    <xf numFmtId="0" fontId="38" fillId="2" borderId="13" xfId="0" applyFont="1" applyFill="1" applyBorder="1" applyAlignment="1" applyProtection="1">
      <alignment horizontal="left" vertical="center" wrapText="1"/>
      <protection locked="0"/>
    </xf>
    <xf numFmtId="0" fontId="38" fillId="2" borderId="15" xfId="0" applyFont="1" applyFill="1" applyBorder="1" applyAlignment="1" applyProtection="1">
      <alignment horizontal="left" vertical="center" wrapText="1"/>
      <protection locked="0"/>
    </xf>
    <xf numFmtId="0" fontId="38" fillId="2" borderId="17" xfId="0" applyFont="1" applyFill="1" applyBorder="1" applyAlignment="1" applyProtection="1">
      <alignment horizontal="left" vertical="center" wrapText="1"/>
      <protection locked="0"/>
    </xf>
    <xf numFmtId="0" fontId="38" fillId="0" borderId="16" xfId="0" applyFont="1" applyBorder="1" applyAlignment="1" applyProtection="1">
      <alignment horizontal="left" vertical="center"/>
      <protection locked="0"/>
    </xf>
    <xf numFmtId="0" fontId="38" fillId="0" borderId="27" xfId="0" applyFont="1" applyBorder="1" applyAlignment="1" applyProtection="1">
      <alignment horizontal="left" vertical="center"/>
      <protection locked="0"/>
    </xf>
    <xf numFmtId="0" fontId="3" fillId="2" borderId="22" xfId="0" applyFont="1" applyFill="1" applyBorder="1" applyAlignment="1" applyProtection="1">
      <alignment horizontal="left" vertical="top" wrapText="1" shrinkToFit="1"/>
      <protection locked="0"/>
    </xf>
    <xf numFmtId="0" fontId="3" fillId="2" borderId="18" xfId="0" applyFont="1" applyFill="1" applyBorder="1" applyAlignment="1" applyProtection="1">
      <alignment horizontal="left" vertical="top" wrapText="1" shrinkToFit="1"/>
      <protection locked="0"/>
    </xf>
    <xf numFmtId="0" fontId="3" fillId="2" borderId="20" xfId="0" applyFont="1" applyFill="1" applyBorder="1" applyAlignment="1" applyProtection="1">
      <alignment horizontal="left" vertical="top" wrapText="1" shrinkToFit="1"/>
      <protection locked="0"/>
    </xf>
    <xf numFmtId="0" fontId="38" fillId="0" borderId="8" xfId="0" applyFont="1" applyBorder="1" applyAlignment="1" applyProtection="1">
      <alignment vertical="center"/>
      <protection locked="0"/>
    </xf>
    <xf numFmtId="0" fontId="38" fillId="0" borderId="12" xfId="0" applyFont="1" applyBorder="1" applyAlignment="1" applyProtection="1">
      <alignment vertical="center" wrapText="1"/>
      <protection locked="0"/>
    </xf>
    <xf numFmtId="0" fontId="38" fillId="0" borderId="12" xfId="0" applyFont="1" applyBorder="1" applyAlignment="1" applyProtection="1">
      <alignment horizontal="left" vertical="top" wrapText="1"/>
      <protection locked="0"/>
    </xf>
    <xf numFmtId="0" fontId="38" fillId="0" borderId="75" xfId="0" applyFont="1" applyBorder="1" applyAlignment="1" applyProtection="1">
      <alignment horizontal="left" vertical="top" wrapText="1"/>
      <protection locked="0"/>
    </xf>
    <xf numFmtId="0" fontId="38" fillId="0" borderId="9" xfId="0" applyFont="1" applyBorder="1" applyAlignment="1" applyProtection="1">
      <alignment horizontal="left" vertical="top" wrapText="1"/>
      <protection locked="0"/>
    </xf>
    <xf numFmtId="0" fontId="6" fillId="2" borderId="35" xfId="0" applyFont="1" applyFill="1" applyBorder="1" applyAlignment="1" applyProtection="1">
      <alignment vertical="center" shrinkToFit="1"/>
      <protection locked="0"/>
    </xf>
    <xf numFmtId="0" fontId="6" fillId="2" borderId="25" xfId="0" applyFont="1" applyFill="1" applyBorder="1" applyAlignment="1" applyProtection="1">
      <alignment vertical="center" shrinkToFit="1"/>
      <protection locked="0"/>
    </xf>
    <xf numFmtId="0" fontId="6" fillId="2" borderId="36" xfId="0" applyFont="1" applyFill="1" applyBorder="1" applyAlignment="1" applyProtection="1">
      <alignment vertical="center" shrinkToFit="1"/>
      <protection locked="0"/>
    </xf>
    <xf numFmtId="0" fontId="6" fillId="2" borderId="51" xfId="0" applyFont="1" applyFill="1" applyBorder="1" applyAlignment="1" applyProtection="1">
      <alignment horizontal="left" vertical="center" shrinkToFit="1"/>
      <protection locked="0"/>
    </xf>
    <xf numFmtId="0" fontId="6" fillId="2" borderId="24" xfId="0" applyFont="1" applyFill="1" applyBorder="1" applyAlignment="1" applyProtection="1">
      <alignment horizontal="left" vertical="center" shrinkToFit="1"/>
      <protection locked="0"/>
    </xf>
    <xf numFmtId="0" fontId="6" fillId="2" borderId="52" xfId="0" applyFont="1" applyFill="1" applyBorder="1" applyAlignment="1" applyProtection="1">
      <alignment horizontal="left" vertical="center" shrinkToFit="1"/>
      <protection locked="0"/>
    </xf>
    <xf numFmtId="0" fontId="6" fillId="2" borderId="40" xfId="0" applyFont="1" applyFill="1" applyBorder="1" applyAlignment="1" applyProtection="1">
      <alignment horizontal="left" vertical="center"/>
      <protection locked="0"/>
    </xf>
    <xf numFmtId="0" fontId="6" fillId="2" borderId="93" xfId="0" applyFont="1" applyFill="1" applyBorder="1" applyAlignment="1" applyProtection="1">
      <alignment horizontal="left" vertical="center"/>
      <protection locked="0"/>
    </xf>
    <xf numFmtId="0" fontId="6" fillId="2" borderId="41" xfId="0" applyFont="1" applyFill="1" applyBorder="1" applyAlignment="1" applyProtection="1">
      <alignment horizontal="left" vertical="center"/>
      <protection locked="0"/>
    </xf>
    <xf numFmtId="0" fontId="6" fillId="0" borderId="40" xfId="0" applyFont="1" applyBorder="1" applyAlignment="1" applyProtection="1">
      <alignment vertical="center" shrinkToFit="1"/>
      <protection locked="0"/>
    </xf>
    <xf numFmtId="0" fontId="6" fillId="0" borderId="93" xfId="0" applyFont="1" applyBorder="1" applyAlignment="1" applyProtection="1">
      <alignment vertical="center" shrinkToFit="1"/>
      <protection locked="0"/>
    </xf>
    <xf numFmtId="0" fontId="6" fillId="0" borderId="41" xfId="0" applyFont="1" applyBorder="1" applyAlignment="1" applyProtection="1">
      <alignment vertical="center" shrinkToFit="1"/>
      <protection locked="0"/>
    </xf>
    <xf numFmtId="178" fontId="32" fillId="3" borderId="32" xfId="0" applyNumberFormat="1" applyFont="1" applyFill="1" applyBorder="1" applyAlignment="1">
      <alignment horizontal="center" shrinkToFit="1"/>
    </xf>
    <xf numFmtId="178" fontId="32" fillId="3" borderId="26" xfId="0" applyNumberFormat="1" applyFont="1" applyFill="1" applyBorder="1" applyAlignment="1">
      <alignment horizontal="center" shrinkToFit="1"/>
    </xf>
    <xf numFmtId="178" fontId="32" fillId="3" borderId="33" xfId="0" applyNumberFormat="1" applyFont="1" applyFill="1" applyBorder="1" applyAlignment="1">
      <alignment horizontal="center" shrinkToFit="1"/>
    </xf>
    <xf numFmtId="0" fontId="0" fillId="0" borderId="0" xfId="0" applyBorder="1" applyAlignment="1" applyProtection="1">
      <alignment horizontal="left" vertical="top" wrapText="1"/>
      <protection locked="0"/>
    </xf>
    <xf numFmtId="0" fontId="66" fillId="2" borderId="22" xfId="0" applyFont="1" applyFill="1" applyBorder="1" applyAlignment="1" applyProtection="1">
      <alignment horizontal="left" vertical="top" wrapText="1" shrinkToFit="1"/>
      <protection locked="0"/>
    </xf>
    <xf numFmtId="0" fontId="66" fillId="2" borderId="18" xfId="0" applyFont="1" applyFill="1" applyBorder="1" applyAlignment="1" applyProtection="1">
      <alignment horizontal="left" vertical="top" wrapText="1" shrinkToFit="1"/>
      <protection locked="0"/>
    </xf>
    <xf numFmtId="0" fontId="66" fillId="2" borderId="20" xfId="0" applyFont="1" applyFill="1" applyBorder="1" applyAlignment="1" applyProtection="1">
      <alignment horizontal="left" vertical="top" wrapText="1" shrinkToFit="1"/>
      <protection locked="0"/>
    </xf>
    <xf numFmtId="0" fontId="39" fillId="2" borderId="0" xfId="0" applyFont="1" applyFill="1" applyBorder="1" applyAlignment="1">
      <alignment horizontal="center" vertical="center"/>
    </xf>
    <xf numFmtId="0" fontId="67" fillId="6" borderId="0" xfId="0" applyFont="1" applyFill="1" applyBorder="1" applyAlignment="1">
      <alignment horizontal="center" vertical="center"/>
    </xf>
    <xf numFmtId="0" fontId="68" fillId="2" borderId="0" xfId="0" applyFont="1" applyFill="1" applyBorder="1" applyAlignment="1">
      <alignment horizontal="left" vertical="center"/>
    </xf>
  </cellXfs>
  <cellStyles count="9">
    <cellStyle name="桁区切り" xfId="4" builtinId="6"/>
    <cellStyle name="標準" xfId="0" builtinId="0"/>
    <cellStyle name="標準 12 2 2" xfId="5" xr:uid="{282815E5-70D9-43C7-983E-AE2B24ED1B48}"/>
    <cellStyle name="標準 2" xfId="1" xr:uid="{00000000-0005-0000-0000-000001000000}"/>
    <cellStyle name="標準 2 2" xfId="8" xr:uid="{0B396265-9DA0-4E90-B083-52D9C72287D0}"/>
    <cellStyle name="標準 3 2 2 2" xfId="7" xr:uid="{704DE02F-CC57-478E-B679-EDB29CB83067}"/>
    <cellStyle name="標準 7 2" xfId="6" xr:uid="{5A34E1B3-DE0A-4FEF-B7E7-B49A37075C3A}"/>
    <cellStyle name="標準_別紙２の３－１　予算書抄本" xfId="2" xr:uid="{A093CA26-EFE7-4AE7-9E51-3F55AE4AA196}"/>
    <cellStyle name="標準_別紙２の３－２　施設借上費予算書" xfId="3" xr:uid="{78C9FA8B-03E2-4DF4-BC2F-70ED44E94FDB}"/>
  </cellStyles>
  <dxfs count="29">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39994506668294322"/>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171350</xdr:colOff>
      <xdr:row>11</xdr:row>
      <xdr:rowOff>231828</xdr:rowOff>
    </xdr:from>
    <xdr:to>
      <xdr:col>19</xdr:col>
      <xdr:colOff>5212</xdr:colOff>
      <xdr:row>13</xdr:row>
      <xdr:rowOff>168296</xdr:rowOff>
    </xdr:to>
    <xdr:sp macro="" textlink="">
      <xdr:nvSpPr>
        <xdr:cNvPr id="15" name="角丸四角形吹き出し 382">
          <a:extLst>
            <a:ext uri="{FF2B5EF4-FFF2-40B4-BE49-F238E27FC236}">
              <a16:creationId xmlns:a16="http://schemas.microsoft.com/office/drawing/2014/main" id="{00000000-0008-0000-0100-00000F000000}"/>
            </a:ext>
          </a:extLst>
        </xdr:cNvPr>
        <xdr:cNvSpPr/>
      </xdr:nvSpPr>
      <xdr:spPr>
        <a:xfrm>
          <a:off x="9131906" y="2892780"/>
          <a:ext cx="1990846" cy="420278"/>
        </a:xfrm>
        <a:prstGeom prst="wedgeRoundRectCallout">
          <a:avLst>
            <a:gd name="adj1" fmla="val 63023"/>
            <a:gd name="adj2" fmla="val -52574"/>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800" b="1" kern="100">
              <a:solidFill>
                <a:srgbClr val="000000"/>
              </a:solidFill>
              <a:effectLst/>
              <a:ea typeface="メイリオ" panose="020B0604030504040204" pitchFamily="50" charset="-128"/>
              <a:cs typeface="Times New Roman" panose="02020603050405020304" pitchFamily="18" charset="0"/>
            </a:rPr>
            <a:t>押印は</a:t>
          </a:r>
          <a:r>
            <a:rPr lang="ja-JP" sz="1800" b="1" kern="100">
              <a:solidFill>
                <a:srgbClr val="FF0000"/>
              </a:solidFill>
              <a:effectLst/>
              <a:ea typeface="メイリオ" panose="020B0604030504040204" pitchFamily="50" charset="-128"/>
              <a:cs typeface="Times New Roman" panose="02020603050405020304" pitchFamily="18" charset="0"/>
            </a:rPr>
            <a:t>不要</a:t>
          </a:r>
          <a:r>
            <a:rPr lang="ja-JP" sz="1800" b="1" kern="100">
              <a:solidFill>
                <a:srgbClr val="000000"/>
              </a:solidFill>
              <a:effectLst/>
              <a:ea typeface="メイリオ" panose="020B0604030504040204" pitchFamily="50" charset="-128"/>
              <a:cs typeface="Times New Roman" panose="02020603050405020304" pitchFamily="18" charset="0"/>
            </a:rPr>
            <a:t>です。</a:t>
          </a:r>
          <a:endParaRPr lang="ja-JP" sz="2000" kern="100">
            <a:effectLst/>
            <a:ea typeface="ＭＳ 明朝" panose="02020609040205080304" pitchFamily="17" charset="-128"/>
            <a:cs typeface="Times New Roman" panose="02020603050405020304" pitchFamily="18" charset="0"/>
          </a:endParaRPr>
        </a:p>
      </xdr:txBody>
    </xdr:sp>
    <xdr:clientData/>
  </xdr:twoCellAnchor>
  <xdr:twoCellAnchor>
    <xdr:from>
      <xdr:col>9</xdr:col>
      <xdr:colOff>209378</xdr:colOff>
      <xdr:row>20</xdr:row>
      <xdr:rowOff>211666</xdr:rowOff>
    </xdr:from>
    <xdr:to>
      <xdr:col>14</xdr:col>
      <xdr:colOff>544285</xdr:colOff>
      <xdr:row>22</xdr:row>
      <xdr:rowOff>262062</xdr:rowOff>
    </xdr:to>
    <xdr:sp macro="" textlink="">
      <xdr:nvSpPr>
        <xdr:cNvPr id="16" name="角丸四角形吹き出し 383">
          <a:extLst>
            <a:ext uri="{FF2B5EF4-FFF2-40B4-BE49-F238E27FC236}">
              <a16:creationId xmlns:a16="http://schemas.microsoft.com/office/drawing/2014/main" id="{00000000-0008-0000-0100-000010000000}"/>
            </a:ext>
          </a:extLst>
        </xdr:cNvPr>
        <xdr:cNvSpPr/>
      </xdr:nvSpPr>
      <xdr:spPr>
        <a:xfrm>
          <a:off x="4835807" y="5846031"/>
          <a:ext cx="3882843" cy="514047"/>
        </a:xfrm>
        <a:prstGeom prst="wedgeRoundRectCallout">
          <a:avLst>
            <a:gd name="adj1" fmla="val -57285"/>
            <a:gd name="adj2" fmla="val 52939"/>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800" b="1" kern="100">
              <a:solidFill>
                <a:srgbClr val="000000"/>
              </a:solidFill>
              <a:effectLst/>
              <a:ea typeface="メイリオ" panose="020B0604030504040204" pitchFamily="50" charset="-128"/>
              <a:cs typeface="Times New Roman" panose="02020603050405020304" pitchFamily="18" charset="0"/>
            </a:rPr>
            <a:t>変更する内容を記入してください</a:t>
          </a:r>
          <a:r>
            <a:rPr lang="ja-JP" sz="1000" b="1" kern="100">
              <a:solidFill>
                <a:srgbClr val="000000"/>
              </a:solidFill>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12</xdr:col>
      <xdr:colOff>221748</xdr:colOff>
      <xdr:row>23</xdr:row>
      <xdr:rowOff>171350</xdr:rowOff>
    </xdr:from>
    <xdr:to>
      <xdr:col>20</xdr:col>
      <xdr:colOff>524129</xdr:colOff>
      <xdr:row>27</xdr:row>
      <xdr:rowOff>141112</xdr:rowOff>
    </xdr:to>
    <xdr:sp macro="" textlink="">
      <xdr:nvSpPr>
        <xdr:cNvPr id="17" name="角丸四角形吹き出し 196">
          <a:extLst>
            <a:ext uri="{FF2B5EF4-FFF2-40B4-BE49-F238E27FC236}">
              <a16:creationId xmlns:a16="http://schemas.microsoft.com/office/drawing/2014/main" id="{00000000-0008-0000-0100-000011000000}"/>
            </a:ext>
          </a:extLst>
        </xdr:cNvPr>
        <xdr:cNvSpPr/>
      </xdr:nvSpPr>
      <xdr:spPr>
        <a:xfrm>
          <a:off x="7488970" y="7186588"/>
          <a:ext cx="4666746" cy="1270000"/>
        </a:xfrm>
        <a:prstGeom prst="wedgeRoundRectCallout">
          <a:avLst>
            <a:gd name="adj1" fmla="val -58010"/>
            <a:gd name="adj2" fmla="val 50205"/>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endParaRPr lang="en-US" altLang="ja-JP" sz="1800" b="1" kern="100">
            <a:solidFill>
              <a:srgbClr val="000000"/>
            </a:solidFill>
            <a:effectLst/>
            <a:ea typeface="メイリオ" panose="020B0604030504040204" pitchFamily="50" charset="-128"/>
            <a:cs typeface="Times New Roman" panose="02020603050405020304" pitchFamily="18" charset="0"/>
          </a:endParaRPr>
        </a:p>
        <a:p>
          <a:pPr algn="l">
            <a:lnSpc>
              <a:spcPts val="1400"/>
            </a:lnSpc>
          </a:pPr>
          <a:r>
            <a:rPr lang="ja-JP" sz="1800" b="1" kern="100">
              <a:solidFill>
                <a:srgbClr val="000000"/>
              </a:solidFill>
              <a:effectLst/>
              <a:ea typeface="メイリオ" panose="020B0604030504040204" pitchFamily="50" charset="-128"/>
              <a:cs typeface="Times New Roman" panose="02020603050405020304" pitchFamily="18" charset="0"/>
            </a:rPr>
            <a:t>変更内容が補助金額に影響する場合は</a:t>
          </a:r>
          <a:endParaRPr lang="en-US" altLang="ja-JP" sz="1800" b="1" kern="100">
            <a:solidFill>
              <a:srgbClr val="000000"/>
            </a:solidFill>
            <a:effectLst/>
            <a:ea typeface="メイリオ" panose="020B0604030504040204" pitchFamily="50" charset="-128"/>
            <a:cs typeface="Times New Roman" panose="02020603050405020304" pitchFamily="18" charset="0"/>
          </a:endParaRPr>
        </a:p>
        <a:p>
          <a:pPr algn="l">
            <a:lnSpc>
              <a:spcPts val="1400"/>
            </a:lnSpc>
          </a:pPr>
          <a:endParaRPr lang="en-US" altLang="ja-JP" sz="1800" b="1" kern="100">
            <a:solidFill>
              <a:srgbClr val="000000"/>
            </a:solidFill>
            <a:effectLst/>
            <a:ea typeface="メイリオ" panose="020B0604030504040204" pitchFamily="50" charset="-128"/>
            <a:cs typeface="Times New Roman" panose="02020603050405020304" pitchFamily="18" charset="0"/>
          </a:endParaRPr>
        </a:p>
        <a:p>
          <a:pPr algn="l">
            <a:lnSpc>
              <a:spcPts val="1400"/>
            </a:lnSpc>
          </a:pPr>
          <a:r>
            <a:rPr lang="ja-JP" sz="1800" b="1" kern="100">
              <a:solidFill>
                <a:srgbClr val="000000"/>
              </a:solidFill>
              <a:effectLst/>
              <a:ea typeface="メイリオ" panose="020B0604030504040204" pitchFamily="50" charset="-128"/>
              <a:cs typeface="Times New Roman" panose="02020603050405020304" pitchFamily="18" charset="0"/>
            </a:rPr>
            <a:t>「</a:t>
          </a:r>
          <a:r>
            <a:rPr lang="ja-JP" sz="1800" b="1" kern="100">
              <a:solidFill>
                <a:srgbClr val="FF0000"/>
              </a:solidFill>
              <a:effectLst/>
              <a:ea typeface="メイリオ" panose="020B0604030504040204" pitchFamily="50" charset="-128"/>
              <a:cs typeface="Times New Roman" panose="02020603050405020304" pitchFamily="18" charset="0"/>
            </a:rPr>
            <a:t>１－</a:t>
          </a:r>
          <a:r>
            <a:rPr lang="en-US" sz="1800" b="1" kern="100">
              <a:solidFill>
                <a:srgbClr val="FF0000"/>
              </a:solidFill>
              <a:effectLst/>
              <a:ea typeface="メイリオ" panose="020B0604030504040204" pitchFamily="50" charset="-128"/>
              <a:cs typeface="Times New Roman" panose="02020603050405020304" pitchFamily="18" charset="0"/>
            </a:rPr>
            <a:t>⑤</a:t>
          </a:r>
          <a:r>
            <a:rPr lang="ja-JP" sz="1800" b="1" kern="100">
              <a:solidFill>
                <a:srgbClr val="FF0000"/>
              </a:solidFill>
              <a:effectLst/>
              <a:ea typeface="メイリオ" panose="020B0604030504040204" pitchFamily="50" charset="-128"/>
              <a:cs typeface="Times New Roman" panose="02020603050405020304" pitchFamily="18" charset="0"/>
            </a:rPr>
            <a:t>補助事業計算書及び収支計画書</a:t>
          </a:r>
          <a:r>
            <a:rPr lang="ja-JP" sz="1800" b="1" kern="100">
              <a:solidFill>
                <a:srgbClr val="000000"/>
              </a:solidFill>
              <a:effectLst/>
              <a:ea typeface="メイリオ" panose="020B0604030504040204" pitchFamily="50" charset="-128"/>
              <a:cs typeface="Times New Roman" panose="02020603050405020304" pitchFamily="18" charset="0"/>
            </a:rPr>
            <a:t>」</a:t>
          </a:r>
          <a:endParaRPr lang="en-US" altLang="ja-JP" sz="1800" b="1" kern="100">
            <a:solidFill>
              <a:srgbClr val="000000"/>
            </a:solidFill>
            <a:effectLst/>
            <a:ea typeface="メイリオ" panose="020B0604030504040204" pitchFamily="50" charset="-128"/>
            <a:cs typeface="Times New Roman" panose="02020603050405020304" pitchFamily="18" charset="0"/>
          </a:endParaRPr>
        </a:p>
        <a:p>
          <a:pPr algn="l">
            <a:lnSpc>
              <a:spcPts val="1400"/>
            </a:lnSpc>
          </a:pPr>
          <a:endParaRPr lang="en-US" altLang="ja-JP" sz="1800" b="1" kern="100">
            <a:solidFill>
              <a:srgbClr val="000000"/>
            </a:solidFill>
            <a:effectLst/>
            <a:ea typeface="メイリオ" panose="020B0604030504040204" pitchFamily="50" charset="-128"/>
            <a:cs typeface="Times New Roman" panose="02020603050405020304" pitchFamily="18" charset="0"/>
          </a:endParaRPr>
        </a:p>
        <a:p>
          <a:pPr algn="l">
            <a:lnSpc>
              <a:spcPts val="1400"/>
            </a:lnSpc>
          </a:pPr>
          <a:r>
            <a:rPr lang="ja-JP" sz="1800" b="1" kern="100">
              <a:solidFill>
                <a:srgbClr val="000000"/>
              </a:solidFill>
              <a:effectLst/>
              <a:ea typeface="メイリオ" panose="020B0604030504040204" pitchFamily="50" charset="-128"/>
              <a:cs typeface="Times New Roman" panose="02020603050405020304" pitchFamily="18" charset="0"/>
            </a:rPr>
            <a:t>の提出も必要です。</a:t>
          </a:r>
          <a:endParaRPr lang="ja-JP" sz="200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624920</xdr:colOff>
      <xdr:row>8</xdr:row>
      <xdr:rowOff>120954</xdr:rowOff>
    </xdr:from>
    <xdr:to>
      <xdr:col>11</xdr:col>
      <xdr:colOff>384054</xdr:colOff>
      <xdr:row>10</xdr:row>
      <xdr:rowOff>55831</xdr:rowOff>
    </xdr:to>
    <xdr:sp macro="" textlink="">
      <xdr:nvSpPr>
        <xdr:cNvPr id="18" name="角丸四角形吹き出し 380">
          <a:extLst>
            <a:ext uri="{FF2B5EF4-FFF2-40B4-BE49-F238E27FC236}">
              <a16:creationId xmlns:a16="http://schemas.microsoft.com/office/drawing/2014/main" id="{00000000-0008-0000-0100-000012000000}"/>
            </a:ext>
          </a:extLst>
        </xdr:cNvPr>
        <xdr:cNvSpPr/>
      </xdr:nvSpPr>
      <xdr:spPr>
        <a:xfrm>
          <a:off x="1239761" y="2046113"/>
          <a:ext cx="5836991" cy="418686"/>
        </a:xfrm>
        <a:prstGeom prst="wedgeRoundRectCallout">
          <a:avLst>
            <a:gd name="adj1" fmla="val 64181"/>
            <a:gd name="adj2" fmla="val 52976"/>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800" b="1" kern="100">
              <a:solidFill>
                <a:srgbClr val="FF0000"/>
              </a:solidFill>
              <a:effectLst/>
              <a:ea typeface="メイリオ" panose="020B0604030504040204" pitchFamily="50" charset="-128"/>
              <a:cs typeface="Times New Roman" panose="02020603050405020304" pitchFamily="18" charset="0"/>
            </a:rPr>
            <a:t>法人の所在地</a:t>
          </a:r>
          <a:r>
            <a:rPr lang="ja-JP" sz="18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200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624919</xdr:colOff>
      <xdr:row>11</xdr:row>
      <xdr:rowOff>80634</xdr:rowOff>
    </xdr:from>
    <xdr:to>
      <xdr:col>11</xdr:col>
      <xdr:colOff>352777</xdr:colOff>
      <xdr:row>13</xdr:row>
      <xdr:rowOff>40317</xdr:rowOff>
    </xdr:to>
    <xdr:sp macro="" textlink="">
      <xdr:nvSpPr>
        <xdr:cNvPr id="19" name="角丸四角形吹き出し 381">
          <a:extLst>
            <a:ext uri="{FF2B5EF4-FFF2-40B4-BE49-F238E27FC236}">
              <a16:creationId xmlns:a16="http://schemas.microsoft.com/office/drawing/2014/main" id="{00000000-0008-0000-0100-000013000000}"/>
            </a:ext>
          </a:extLst>
        </xdr:cNvPr>
        <xdr:cNvSpPr/>
      </xdr:nvSpPr>
      <xdr:spPr>
        <a:xfrm>
          <a:off x="1239760" y="2741586"/>
          <a:ext cx="5805715" cy="443493"/>
        </a:xfrm>
        <a:prstGeom prst="wedgeRoundRectCallout">
          <a:avLst>
            <a:gd name="adj1" fmla="val 80074"/>
            <a:gd name="adj2" fmla="val 5574"/>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endParaRPr lang="ja-JP" sz="2000" kern="100">
            <a:effectLst/>
            <a:ea typeface="ＭＳ 明朝" panose="02020609040205080304" pitchFamily="17" charset="-128"/>
            <a:cs typeface="Times New Roman" panose="02020603050405020304" pitchFamily="18" charset="0"/>
          </a:endParaRPr>
        </a:p>
      </xdr:txBody>
    </xdr:sp>
    <xdr:clientData/>
  </xdr:twoCellAnchor>
  <xdr:twoCellAnchor editAs="oneCell">
    <xdr:from>
      <xdr:col>2</xdr:col>
      <xdr:colOff>406903</xdr:colOff>
      <xdr:row>10</xdr:row>
      <xdr:rowOff>247241</xdr:rowOff>
    </xdr:from>
    <xdr:to>
      <xdr:col>11</xdr:col>
      <xdr:colOff>136218</xdr:colOff>
      <xdr:row>13</xdr:row>
      <xdr:rowOff>171348</xdr:rowOff>
    </xdr:to>
    <xdr:pic>
      <xdr:nvPicPr>
        <xdr:cNvPr id="20" name="図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1"/>
        <a:stretch>
          <a:fillRect/>
        </a:stretch>
      </xdr:blipFill>
      <xdr:spPr>
        <a:xfrm>
          <a:off x="1646665" y="2656209"/>
          <a:ext cx="5182251" cy="659901"/>
        </a:xfrm>
        <a:prstGeom prst="rect">
          <a:avLst/>
        </a:prstGeom>
      </xdr:spPr>
    </xdr:pic>
    <xdr:clientData/>
  </xdr:twoCellAnchor>
  <xdr:twoCellAnchor>
    <xdr:from>
      <xdr:col>4</xdr:col>
      <xdr:colOff>544286</xdr:colOff>
      <xdr:row>22</xdr:row>
      <xdr:rowOff>403175</xdr:rowOff>
    </xdr:from>
    <xdr:to>
      <xdr:col>14</xdr:col>
      <xdr:colOff>181428</xdr:colOff>
      <xdr:row>22</xdr:row>
      <xdr:rowOff>826508</xdr:rowOff>
    </xdr:to>
    <xdr:sp macro="" textlink="">
      <xdr:nvSpPr>
        <xdr:cNvPr id="4" name="角丸四角形吹き出し 383">
          <a:extLst>
            <a:ext uri="{FF2B5EF4-FFF2-40B4-BE49-F238E27FC236}">
              <a16:creationId xmlns:a16="http://schemas.microsoft.com/office/drawing/2014/main" id="{00000000-0008-0000-0100-000004000000}"/>
            </a:ext>
          </a:extLst>
        </xdr:cNvPr>
        <xdr:cNvSpPr/>
      </xdr:nvSpPr>
      <xdr:spPr>
        <a:xfrm>
          <a:off x="2711349" y="6501191"/>
          <a:ext cx="5644444" cy="423333"/>
        </a:xfrm>
        <a:prstGeom prst="wedgeRoundRectCallout">
          <a:avLst>
            <a:gd name="adj1" fmla="val -61585"/>
            <a:gd name="adj2" fmla="val -14709"/>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0" tIns="0" rIns="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変更・中止・廃止いずれかを選択してください。</a:t>
          </a:r>
          <a:endParaRPr kumimoji="0" lang="ja-JP" altLang="en-US" sz="1050" b="0" i="0" u="none" strike="noStrike" kern="100" cap="none" spc="0" normalizeH="0" baseline="0" noProof="0">
            <a:ln>
              <a:noFill/>
            </a:ln>
            <a:solidFill>
              <a:sysClr val="window" lastClr="FFFFFF"/>
            </a:solidFill>
            <a:effectLst/>
            <a:uLnTx/>
            <a:uFillTx/>
            <a:latin typeface="Calibri" panose="020F0502020204030204"/>
            <a:ea typeface="ＭＳ 明朝" panose="02020609040205080304" pitchFamily="17" charset="-128"/>
            <a:cs typeface="Times New Roman" panose="02020603050405020304" pitchFamily="18" charset="0"/>
          </a:endParaRPr>
        </a:p>
      </xdr:txBody>
    </xdr:sp>
    <xdr:clientData/>
  </xdr:twoCellAnchor>
  <xdr:twoCellAnchor>
    <xdr:from>
      <xdr:col>4</xdr:col>
      <xdr:colOff>141112</xdr:colOff>
      <xdr:row>31</xdr:row>
      <xdr:rowOff>151190</xdr:rowOff>
    </xdr:from>
    <xdr:to>
      <xdr:col>11</xdr:col>
      <xdr:colOff>80635</xdr:colOff>
      <xdr:row>32</xdr:row>
      <xdr:rowOff>10078</xdr:rowOff>
    </xdr:to>
    <xdr:sp macro="" textlink="">
      <xdr:nvSpPr>
        <xdr:cNvPr id="6" name="角丸四角形吹き出し 383">
          <a:extLst>
            <a:ext uri="{FF2B5EF4-FFF2-40B4-BE49-F238E27FC236}">
              <a16:creationId xmlns:a16="http://schemas.microsoft.com/office/drawing/2014/main" id="{00000000-0008-0000-0100-000006000000}"/>
            </a:ext>
          </a:extLst>
        </xdr:cNvPr>
        <xdr:cNvSpPr/>
      </xdr:nvSpPr>
      <xdr:spPr>
        <a:xfrm>
          <a:off x="2308175" y="9373809"/>
          <a:ext cx="4465158" cy="473729"/>
        </a:xfrm>
        <a:prstGeom prst="wedgeRoundRectCallout">
          <a:avLst>
            <a:gd name="adj1" fmla="val -60660"/>
            <a:gd name="adj2" fmla="val -54904"/>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altLang="en-US" sz="1800" b="1" kern="100">
              <a:solidFill>
                <a:srgbClr val="000000"/>
              </a:solidFill>
              <a:effectLst/>
              <a:ea typeface="メイリオ" panose="020B0604030504040204" pitchFamily="50" charset="-128"/>
              <a:cs typeface="Times New Roman" panose="02020603050405020304" pitchFamily="18" charset="0"/>
            </a:rPr>
            <a:t>どちらかに「○」を選択してください</a:t>
          </a:r>
          <a:r>
            <a:rPr lang="ja-JP" altLang="en-US" sz="1000" b="1" kern="100">
              <a:solidFill>
                <a:srgbClr val="000000"/>
              </a:solidFill>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2708089</xdr:colOff>
      <xdr:row>7</xdr:row>
      <xdr:rowOff>9338</xdr:rowOff>
    </xdr:from>
    <xdr:to>
      <xdr:col>5</xdr:col>
      <xdr:colOff>256588</xdr:colOff>
      <xdr:row>9</xdr:row>
      <xdr:rowOff>37352</xdr:rowOff>
    </xdr:to>
    <xdr:sp macro="" textlink="">
      <xdr:nvSpPr>
        <xdr:cNvPr id="2" name="角丸四角形吹き出し 551">
          <a:extLst>
            <a:ext uri="{FF2B5EF4-FFF2-40B4-BE49-F238E27FC236}">
              <a16:creationId xmlns:a16="http://schemas.microsoft.com/office/drawing/2014/main" id="{EBC15394-37DB-4988-9183-702CCA550A84}"/>
            </a:ext>
          </a:extLst>
        </xdr:cNvPr>
        <xdr:cNvSpPr/>
      </xdr:nvSpPr>
      <xdr:spPr>
        <a:xfrm>
          <a:off x="8553824" y="2157132"/>
          <a:ext cx="4449455" cy="532279"/>
        </a:xfrm>
        <a:prstGeom prst="wedgeRoundRectCallout">
          <a:avLst>
            <a:gd name="adj1" fmla="val -58500"/>
            <a:gd name="adj2" fmla="val 39833"/>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800" b="1" kern="100">
              <a:solidFill>
                <a:srgbClr val="000000"/>
              </a:solidFill>
              <a:effectLst/>
              <a:ea typeface="メイリオ" panose="020B0604030504040204" pitchFamily="50" charset="-128"/>
              <a:cs typeface="Times New Roman" panose="02020603050405020304" pitchFamily="18" charset="0"/>
            </a:rPr>
            <a:t>変更箇所は</a:t>
          </a:r>
          <a:r>
            <a:rPr lang="ja-JP" altLang="en-US" sz="1800" b="1" u="sng" kern="100">
              <a:solidFill>
                <a:srgbClr val="FF0000"/>
              </a:solidFill>
              <a:effectLst/>
              <a:ea typeface="メイリオ" panose="020B0604030504040204" pitchFamily="50" charset="-128"/>
              <a:cs typeface="Times New Roman" panose="02020603050405020304" pitchFamily="18" charset="0"/>
            </a:rPr>
            <a:t>赤字＋</a:t>
          </a:r>
          <a:r>
            <a:rPr lang="ja-JP" sz="1800" b="1" u="sng" kern="100">
              <a:solidFill>
                <a:srgbClr val="FF0000"/>
              </a:solidFill>
              <a:effectLst/>
              <a:ea typeface="メイリオ" panose="020B0604030504040204" pitchFamily="50" charset="-128"/>
              <a:cs typeface="Times New Roman" panose="02020603050405020304" pitchFamily="18" charset="0"/>
            </a:rPr>
            <a:t>下線</a:t>
          </a:r>
          <a:r>
            <a:rPr lang="ja-JP" sz="1800" b="1" kern="100">
              <a:solidFill>
                <a:srgbClr val="000000"/>
              </a:solidFill>
              <a:effectLst/>
              <a:ea typeface="メイリオ" panose="020B0604030504040204" pitchFamily="50" charset="-128"/>
              <a:cs typeface="Times New Roman" panose="02020603050405020304" pitchFamily="18" charset="0"/>
            </a:rPr>
            <a:t>にしてください。</a:t>
          </a:r>
          <a:endParaRPr lang="ja-JP" sz="2000" kern="100">
            <a:effectLst/>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126998</xdr:colOff>
      <xdr:row>2</xdr:row>
      <xdr:rowOff>254000</xdr:rowOff>
    </xdr:from>
    <xdr:to>
      <xdr:col>11</xdr:col>
      <xdr:colOff>201084</xdr:colOff>
      <xdr:row>44</xdr:row>
      <xdr:rowOff>63500</xdr:rowOff>
    </xdr:to>
    <xdr:sp macro="" textlink="">
      <xdr:nvSpPr>
        <xdr:cNvPr id="2" name="テキスト ボックス 1">
          <a:extLst>
            <a:ext uri="{FF2B5EF4-FFF2-40B4-BE49-F238E27FC236}">
              <a16:creationId xmlns:a16="http://schemas.microsoft.com/office/drawing/2014/main" id="{91E29831-4799-4466-B00A-F62C5D191788}"/>
            </a:ext>
          </a:extLst>
        </xdr:cNvPr>
        <xdr:cNvSpPr txBox="1"/>
      </xdr:nvSpPr>
      <xdr:spPr>
        <a:xfrm>
          <a:off x="14160498" y="1085850"/>
          <a:ext cx="11656486" cy="1907540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t>8</a:t>
          </a:r>
          <a:r>
            <a:rPr kumimoji="1" lang="ja-JP" altLang="en-US" sz="1800" b="1"/>
            <a:t>．休日育児参加促進事業</a:t>
          </a:r>
          <a:r>
            <a:rPr kumimoji="1" lang="ja-JP" altLang="en-US" sz="1800"/>
            <a:t>　</a:t>
          </a:r>
          <a:endParaRPr kumimoji="1" lang="en-US" altLang="ja-JP" sz="1800"/>
        </a:p>
        <a:p>
          <a:r>
            <a:rPr kumimoji="1" lang="ja-JP" altLang="en-US" sz="1800"/>
            <a:t>（１）両親等が共に参加しやすくなるよう、休日に育児参加促進に関する講習会を</a:t>
          </a:r>
          <a:endParaRPr kumimoji="1" lang="en-US" altLang="ja-JP" sz="1800"/>
        </a:p>
        <a:p>
          <a:r>
            <a:rPr kumimoji="1" lang="ja-JP" altLang="en-US" sz="1800"/>
            <a:t>　　　</a:t>
          </a:r>
          <a:r>
            <a:rPr kumimoji="1" lang="ja-JP" altLang="en-US" sz="1800" b="1">
              <a:solidFill>
                <a:srgbClr val="FF0000"/>
              </a:solidFill>
            </a:rPr>
            <a:t>月２回以上</a:t>
          </a:r>
          <a:r>
            <a:rPr kumimoji="1" lang="ja-JP" altLang="en-US" sz="1800"/>
            <a:t>実施すること。　</a:t>
          </a:r>
        </a:p>
        <a:p>
          <a:r>
            <a:rPr kumimoji="1" lang="ja-JP" altLang="en-US" sz="1800"/>
            <a:t>（２）屋外で実施する場合は、雨天時等の代替案も計画すること。</a:t>
          </a:r>
          <a:endParaRPr kumimoji="1" lang="en-US" altLang="ja-JP" sz="1800"/>
        </a:p>
        <a:p>
          <a:r>
            <a:rPr kumimoji="1" lang="ja-JP" altLang="en-US" sz="1800"/>
            <a:t>（３）実施日は土曜日・日曜日・祝日のいずれかに実施すること。</a:t>
          </a:r>
        </a:p>
        <a:p>
          <a:endParaRPr kumimoji="1" lang="en-US" altLang="ja-JP" sz="1800"/>
        </a:p>
        <a:p>
          <a:endParaRPr kumimoji="1" lang="en-US" altLang="ja-JP" sz="1800" b="1"/>
        </a:p>
        <a:p>
          <a:r>
            <a:rPr kumimoji="1" lang="en-US" altLang="ja-JP" sz="1800" b="1"/>
            <a:t>9</a:t>
          </a:r>
          <a:r>
            <a:rPr kumimoji="1" lang="ja-JP" altLang="en-US" sz="1800" b="1"/>
            <a:t>．出張ひろば事業　　</a:t>
          </a:r>
          <a:endParaRPr kumimoji="1" lang="en-US" altLang="ja-JP" sz="1800" b="1"/>
        </a:p>
        <a:p>
          <a:r>
            <a:rPr kumimoji="1" lang="ja-JP" altLang="en-US" sz="1800"/>
            <a:t>（１）</a:t>
          </a:r>
          <a:r>
            <a:rPr kumimoji="1" lang="ja-JP" altLang="en-US" sz="1800" b="1">
              <a:solidFill>
                <a:srgbClr val="FF0000"/>
              </a:solidFill>
            </a:rPr>
            <a:t>週１以上、かつ</a:t>
          </a:r>
          <a:r>
            <a:rPr kumimoji="1" lang="en-US" altLang="ja-JP" sz="1800" b="1">
              <a:solidFill>
                <a:srgbClr val="FF0000"/>
              </a:solidFill>
            </a:rPr>
            <a:t>1</a:t>
          </a:r>
          <a:r>
            <a:rPr kumimoji="1" lang="ja-JP" altLang="en-US" sz="1800" b="1">
              <a:solidFill>
                <a:srgbClr val="FF0000"/>
              </a:solidFill>
            </a:rPr>
            <a:t>日５時間以上</a:t>
          </a:r>
          <a:r>
            <a:rPr kumimoji="1" lang="ja-JP" altLang="en-US" sz="1800"/>
            <a:t>実施すること。</a:t>
          </a:r>
        </a:p>
        <a:p>
          <a:r>
            <a:rPr kumimoji="1" lang="ja-JP" altLang="en-US" sz="1800"/>
            <a:t>（２）拠点のおでかけひろばの職員を必ず１名以上配置すること。</a:t>
          </a:r>
        </a:p>
        <a:p>
          <a:r>
            <a:rPr kumimoji="1" lang="ja-JP" altLang="en-US" sz="1800"/>
            <a:t>（３）子育て親子が集える屋内で実施すること。</a:t>
          </a:r>
        </a:p>
        <a:p>
          <a:r>
            <a:rPr kumimoji="1" lang="ja-JP" altLang="en-US" sz="1800"/>
            <a:t>（４）年間を通して同じ場所で実施することが望ましいが、地域の実情に応じて複</a:t>
          </a:r>
        </a:p>
        <a:p>
          <a:r>
            <a:rPr kumimoji="1" lang="ja-JP" altLang="en-US" sz="1800"/>
            <a:t>　　　数の場所で実施することも可能とする。ただし、その場合は子育て親子の</a:t>
          </a:r>
        </a:p>
        <a:p>
          <a:r>
            <a:rPr kumimoji="1" lang="ja-JP" altLang="en-US" sz="1800"/>
            <a:t>　　　ニーズや利便性に十分配慮すること。</a:t>
          </a:r>
        </a:p>
        <a:p>
          <a:r>
            <a:rPr kumimoji="1" lang="ja-JP" altLang="en-US" sz="1800"/>
            <a:t>（５）拠点のおでかけひろばの所在地から一定以上離れている場所で実施すること。</a:t>
          </a:r>
          <a:endParaRPr kumimoji="1" lang="en-US" altLang="ja-JP" sz="1800"/>
        </a:p>
        <a:p>
          <a:endParaRPr kumimoji="1" lang="en-US" altLang="ja-JP" sz="1800" b="1"/>
        </a:p>
        <a:p>
          <a:r>
            <a:rPr kumimoji="1" lang="en-US" altLang="ja-JP" sz="1800" b="1"/>
            <a:t>10</a:t>
          </a:r>
          <a:r>
            <a:rPr kumimoji="1" lang="ja-JP" altLang="en-US" sz="1800" b="1"/>
            <a:t>．専門職相談事業　</a:t>
          </a:r>
          <a:endParaRPr kumimoji="1" lang="en-US" altLang="ja-JP" sz="1800" b="1"/>
        </a:p>
        <a:p>
          <a:r>
            <a:rPr kumimoji="1" lang="ja-JP" altLang="en-US" sz="1800"/>
            <a:t>（１）以下の取組み項目①～②より、どちらかを必ず</a:t>
          </a:r>
          <a:r>
            <a:rPr kumimoji="1" lang="ja-JP" altLang="en-US" sz="1800" b="1">
              <a:solidFill>
                <a:srgbClr val="FF0000"/>
              </a:solidFill>
            </a:rPr>
            <a:t>月２回以上</a:t>
          </a:r>
          <a:r>
            <a:rPr kumimoji="1" lang="ja-JP" altLang="en-US" sz="1800"/>
            <a:t>実施すること。</a:t>
          </a:r>
        </a:p>
        <a:p>
          <a:r>
            <a:rPr kumimoji="1" lang="ja-JP" altLang="en-US" sz="1800"/>
            <a:t>　　（合計で年間２４回以上実施すること。）</a:t>
          </a:r>
        </a:p>
        <a:p>
          <a:r>
            <a:rPr kumimoji="1" lang="ja-JP" altLang="en-US" sz="1800"/>
            <a:t>　　　①専門的な相談ができるよう、利用者に対する専門職の相談を実施する</a:t>
          </a:r>
          <a:endParaRPr kumimoji="1" lang="en-US" altLang="ja-JP" sz="1800"/>
        </a:p>
        <a:p>
          <a:r>
            <a:rPr kumimoji="1" lang="ja-JP" altLang="en-US" sz="1800"/>
            <a:t>　　　②スーパーバイズとして、スタッフに対する専門職の相談を実施する</a:t>
          </a:r>
        </a:p>
        <a:p>
          <a:r>
            <a:rPr kumimoji="1" lang="ja-JP" altLang="en-US" sz="1800"/>
            <a:t>（２）法人に所属している専門職以外の医師、看護師、助産師、保健師、栄養士、歯科衛生</a:t>
          </a:r>
        </a:p>
        <a:p>
          <a:r>
            <a:rPr kumimoji="1" lang="ja-JP" altLang="en-US" sz="1800"/>
            <a:t>　　　士、公認心理師、理学療法士、作業療法士、言語聴覚士に講師を依頼すること。</a:t>
          </a:r>
        </a:p>
        <a:p>
          <a:r>
            <a:rPr kumimoji="1" lang="ja-JP" altLang="en-US" sz="1800"/>
            <a:t>（３）「地域支援事業」「休日育児参加促進事業」とは切り分けて事業を計画すること。</a:t>
          </a:r>
          <a:endParaRPr kumimoji="1" lang="en-US" altLang="ja-JP" sz="1800"/>
        </a:p>
        <a:p>
          <a:endParaRPr kumimoji="1" lang="en-US" altLang="ja-JP" sz="1800"/>
        </a:p>
        <a:p>
          <a:r>
            <a:rPr kumimoji="1" lang="en-US" altLang="ja-JP" sz="1800" b="1"/>
            <a:t>11</a:t>
          </a:r>
          <a:r>
            <a:rPr kumimoji="1" lang="ja-JP" altLang="en-US" sz="1800" b="1"/>
            <a:t>．レスパイト事業　</a:t>
          </a:r>
          <a:endParaRPr kumimoji="1" lang="en-US" altLang="ja-JP" sz="1800" b="1"/>
        </a:p>
        <a:p>
          <a:r>
            <a:rPr kumimoji="1" lang="ja-JP" altLang="en-US" sz="1800"/>
            <a:t>＜個室型＞</a:t>
          </a:r>
          <a:endParaRPr kumimoji="1" lang="en-US" altLang="ja-JP" sz="1800"/>
        </a:p>
        <a:p>
          <a:r>
            <a:rPr kumimoji="1" lang="ja-JP" altLang="en-US" sz="1800"/>
            <a:t>（１）おでかけひろばの開設時間中は利用できるようにすること。</a:t>
          </a:r>
          <a:endParaRPr kumimoji="1" lang="en-US" altLang="ja-JP" sz="1800"/>
        </a:p>
        <a:p>
          <a:r>
            <a:rPr kumimoji="1" lang="ja-JP" altLang="en-US" sz="1800"/>
            <a:t>（２）ひろばのスペースと同じ建物内に、フロアや部屋を分けた独立した専用のスペースで利用者</a:t>
          </a:r>
          <a:r>
            <a:rPr kumimoji="1" lang="en-US" altLang="ja-JP" sz="1800"/>
            <a:t>1</a:t>
          </a:r>
          <a:r>
            <a:rPr kumimoji="1" lang="ja-JP" altLang="en-US" sz="1800"/>
            <a:t>名が休息をとれる広さ及び設備を確保すること。</a:t>
          </a:r>
          <a:endParaRPr kumimoji="1" lang="en-US" altLang="ja-JP" sz="1800"/>
        </a:p>
        <a:p>
          <a:r>
            <a:rPr kumimoji="1" lang="ja-JP" altLang="en-US" sz="1800"/>
            <a:t>＜ひろば型＞</a:t>
          </a:r>
        </a:p>
        <a:p>
          <a:r>
            <a:rPr kumimoji="1" lang="ja-JP" altLang="en-US" sz="1800"/>
            <a:t>（１）おでかけひろばの開設時間中は利用できるようにすること。</a:t>
          </a:r>
        </a:p>
        <a:p>
          <a:r>
            <a:rPr kumimoji="1" lang="ja-JP" altLang="en-US" sz="1800"/>
            <a:t>（２）ひろばスペース内に、利用者が休息をとれるスペースを確保すること。</a:t>
          </a:r>
        </a:p>
        <a:p>
          <a:r>
            <a:rPr kumimoji="1" lang="ja-JP" altLang="en-US" sz="1800"/>
            <a:t>＜閉室日活用型＞</a:t>
          </a:r>
        </a:p>
        <a:p>
          <a:r>
            <a:rPr kumimoji="1" lang="ja-JP" altLang="en-US" sz="1800"/>
            <a:t>（１）おでかけひろばの閉室時に利用できるようにすること。</a:t>
          </a:r>
          <a:r>
            <a:rPr kumimoji="1" lang="ja-JP" altLang="en-US" sz="1800" b="1">
              <a:solidFill>
                <a:srgbClr val="FF0000"/>
              </a:solidFill>
            </a:rPr>
            <a:t>（月３回以上または月４回以上とする。）</a:t>
          </a:r>
        </a:p>
        <a:p>
          <a:r>
            <a:rPr kumimoji="1" lang="ja-JP" altLang="en-US" sz="1800"/>
            <a:t>（２）閉室日に、ひろば内に利用者が休息をとれるスペースを確保すること。</a:t>
          </a:r>
          <a:endParaRPr kumimoji="1" lang="en-US" altLang="ja-JP" sz="1800"/>
        </a:p>
        <a:p>
          <a:endParaRPr kumimoji="1" lang="en-US" altLang="ja-JP" sz="1800"/>
        </a:p>
        <a:p>
          <a:endParaRPr kumimoji="1" lang="en-US" altLang="ja-JP" sz="1100"/>
        </a:p>
        <a:p>
          <a:endParaRPr kumimoji="1" lang="en-US" altLang="ja-JP" sz="1100"/>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106304</xdr:colOff>
      <xdr:row>22</xdr:row>
      <xdr:rowOff>18954</xdr:rowOff>
    </xdr:from>
    <xdr:to>
      <xdr:col>14</xdr:col>
      <xdr:colOff>246504</xdr:colOff>
      <xdr:row>34</xdr:row>
      <xdr:rowOff>214729</xdr:rowOff>
    </xdr:to>
    <xdr:sp macro="" textlink="">
      <xdr:nvSpPr>
        <xdr:cNvPr id="2" name="テキスト ボックス 1">
          <a:extLst>
            <a:ext uri="{FF2B5EF4-FFF2-40B4-BE49-F238E27FC236}">
              <a16:creationId xmlns:a16="http://schemas.microsoft.com/office/drawing/2014/main" id="{6857472C-B0BF-4C94-A627-4B693828B502}"/>
            </a:ext>
          </a:extLst>
        </xdr:cNvPr>
        <xdr:cNvSpPr txBox="1"/>
      </xdr:nvSpPr>
      <xdr:spPr>
        <a:xfrm>
          <a:off x="1477904" y="5048154"/>
          <a:ext cx="9144500" cy="2938975"/>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a:t>
          </a:r>
          <a:r>
            <a:rPr kumimoji="1" lang="en-US" altLang="ja-JP" sz="2000" b="1"/>
            <a:t>12</a:t>
          </a:r>
          <a:r>
            <a:rPr kumimoji="1" lang="ja-JP" altLang="en-US" sz="2000" b="1"/>
            <a:t>か月の欄を</a:t>
          </a:r>
          <a:endParaRPr kumimoji="1" lang="en-US" altLang="ja-JP" sz="2000" b="1"/>
        </a:p>
        <a:p>
          <a:r>
            <a:rPr kumimoji="1" lang="ja-JP" altLang="en-US" sz="2000" b="1"/>
            <a:t>　　　国の最新の単価または予算要求した内容に更新する</a:t>
          </a:r>
          <a:endParaRPr kumimoji="1" lang="en-US" altLang="ja-JP" sz="2000" b="1"/>
        </a:p>
        <a:p>
          <a:endParaRPr kumimoji="1" lang="en-US" altLang="ja-JP" sz="2000" b="1"/>
        </a:p>
        <a:p>
          <a:r>
            <a:rPr kumimoji="1" lang="ja-JP" altLang="en-US" sz="2000" b="1"/>
            <a:t>（２）ダブルチェックする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8"/>
  <sheetViews>
    <sheetView tabSelected="1" view="pageBreakPreview" zoomScale="63" zoomScaleNormal="100" zoomScaleSheetLayoutView="63" workbookViewId="0">
      <selection activeCell="A18" sqref="A18:T18"/>
    </sheetView>
  </sheetViews>
  <sheetFormatPr defaultRowHeight="18" x14ac:dyDescent="0.55000000000000004"/>
  <cols>
    <col min="1" max="1" width="8.08203125" customWidth="1"/>
    <col min="2" max="2" width="8.25" customWidth="1"/>
    <col min="3" max="3" width="5.6640625" customWidth="1"/>
    <col min="4" max="4" width="6.4140625" customWidth="1"/>
    <col min="5" max="5" width="6.58203125" customWidth="1"/>
    <col min="6" max="6" width="5.25" customWidth="1"/>
    <col min="7" max="7" width="6.58203125" customWidth="1"/>
    <col min="8" max="8" width="5.5" customWidth="1"/>
    <col min="9" max="9" width="10.9140625" customWidth="1"/>
    <col min="10" max="10" width="9.9140625" customWidth="1"/>
    <col min="11" max="11" width="18.83203125" customWidth="1"/>
    <col min="12" max="13" width="7.58203125" customWidth="1"/>
    <col min="14" max="14" width="4.33203125" customWidth="1"/>
    <col min="15" max="15" width="10.33203125" customWidth="1"/>
    <col min="16" max="16" width="6" customWidth="1"/>
    <col min="17" max="17" width="10" customWidth="1"/>
    <col min="18" max="18" width="7.25" customWidth="1"/>
    <col min="19" max="19" width="8.58203125" customWidth="1"/>
    <col min="20" max="20" width="6.75" customWidth="1"/>
  </cols>
  <sheetData>
    <row r="1" spans="1:24" s="13" customFormat="1" x14ac:dyDescent="0.55000000000000004">
      <c r="A1" s="14"/>
      <c r="B1" s="14"/>
      <c r="C1" s="14"/>
      <c r="D1" s="14"/>
      <c r="E1" s="14"/>
      <c r="F1" s="14"/>
      <c r="G1" s="14"/>
      <c r="H1" s="14"/>
      <c r="I1" s="14"/>
      <c r="J1" s="14"/>
      <c r="K1" s="14"/>
      <c r="L1" s="14"/>
      <c r="M1" s="14"/>
      <c r="N1" s="14"/>
      <c r="O1" s="14"/>
      <c r="P1" s="14"/>
      <c r="Q1" s="14"/>
      <c r="R1" s="14"/>
      <c r="T1" s="14" t="s">
        <v>20</v>
      </c>
    </row>
    <row r="2" spans="1:24" ht="21" customHeight="1" x14ac:dyDescent="0.55000000000000004">
      <c r="A2" s="398" t="s">
        <v>32</v>
      </c>
      <c r="B2" s="398"/>
      <c r="C2" s="398"/>
      <c r="D2" s="398"/>
      <c r="E2" s="398"/>
      <c r="F2" s="4"/>
      <c r="G2" s="7"/>
      <c r="H2" s="7"/>
      <c r="I2" s="7"/>
      <c r="J2" s="18"/>
      <c r="K2" s="14"/>
      <c r="L2" s="14"/>
      <c r="M2" s="14"/>
      <c r="N2" s="35" t="s">
        <v>17</v>
      </c>
      <c r="O2" s="82"/>
      <c r="P2" s="7" t="s">
        <v>4</v>
      </c>
      <c r="Q2" s="82"/>
      <c r="R2" s="7" t="s">
        <v>5</v>
      </c>
      <c r="S2" s="82"/>
      <c r="T2" s="7" t="s">
        <v>1</v>
      </c>
      <c r="U2" t="s">
        <v>19</v>
      </c>
    </row>
    <row r="3" spans="1:24" x14ac:dyDescent="0.55000000000000004">
      <c r="A3" s="2"/>
      <c r="B3" s="2"/>
      <c r="C3" s="2"/>
      <c r="D3" s="2"/>
      <c r="E3" s="2"/>
      <c r="F3" s="2"/>
      <c r="G3" s="7"/>
      <c r="H3" s="7"/>
      <c r="I3" s="7"/>
      <c r="J3" s="18"/>
      <c r="K3" s="14"/>
      <c r="L3" s="14"/>
      <c r="M3" s="14"/>
      <c r="N3" s="14"/>
      <c r="O3" s="18"/>
      <c r="P3" s="7"/>
      <c r="Q3" s="7"/>
      <c r="R3" s="7"/>
      <c r="S3" s="7"/>
      <c r="T3" s="7"/>
      <c r="U3" s="1"/>
    </row>
    <row r="4" spans="1:24" x14ac:dyDescent="0.55000000000000004">
      <c r="A4" s="37"/>
      <c r="B4" s="37"/>
      <c r="C4" s="37"/>
      <c r="D4" s="37"/>
      <c r="E4" s="37"/>
      <c r="F4" s="37" t="s">
        <v>17</v>
      </c>
      <c r="G4" s="75"/>
      <c r="H4" s="18" t="s">
        <v>51</v>
      </c>
      <c r="I4" s="18"/>
      <c r="J4" s="18"/>
      <c r="K4" s="18"/>
      <c r="L4" s="18"/>
      <c r="M4" s="18"/>
      <c r="N4" s="18"/>
      <c r="O4" s="18"/>
      <c r="P4" s="18"/>
      <c r="Q4" s="14"/>
      <c r="R4" s="14"/>
      <c r="S4" s="14"/>
      <c r="T4" s="14"/>
      <c r="U4" s="1"/>
    </row>
    <row r="5" spans="1:24" ht="18" customHeight="1" x14ac:dyDescent="0.55000000000000004">
      <c r="A5" s="39"/>
      <c r="B5" s="39"/>
      <c r="C5" s="39"/>
      <c r="D5" s="39"/>
      <c r="E5" s="39"/>
      <c r="F5" s="39"/>
      <c r="G5" s="39"/>
      <c r="H5" s="39"/>
      <c r="I5" s="39"/>
      <c r="J5" s="39"/>
      <c r="K5" s="39"/>
      <c r="L5" s="39"/>
      <c r="M5" s="39"/>
      <c r="N5" s="39"/>
      <c r="O5" s="39"/>
      <c r="P5" s="39"/>
      <c r="Q5" s="39"/>
      <c r="R5" s="39"/>
      <c r="S5" s="39"/>
      <c r="T5" s="39"/>
      <c r="U5" s="397"/>
      <c r="V5" s="397"/>
      <c r="W5" s="397"/>
      <c r="X5" s="397"/>
    </row>
    <row r="6" spans="1:24" x14ac:dyDescent="0.55000000000000004">
      <c r="A6" s="5"/>
      <c r="B6" s="5"/>
      <c r="C6" s="26"/>
      <c r="D6" s="26"/>
      <c r="E6" s="26"/>
      <c r="F6" s="26"/>
      <c r="G6" s="27"/>
      <c r="H6" s="27"/>
      <c r="I6" s="27"/>
      <c r="J6" s="27"/>
      <c r="K6" s="27"/>
      <c r="L6" s="27"/>
      <c r="M6" s="27"/>
      <c r="N6" s="27"/>
      <c r="O6" s="27"/>
      <c r="P6" s="27"/>
      <c r="Q6" s="25"/>
      <c r="R6" s="14"/>
      <c r="S6" s="14"/>
      <c r="T6" s="14"/>
      <c r="U6" s="14"/>
    </row>
    <row r="7" spans="1:24" s="13" customFormat="1" x14ac:dyDescent="0.55000000000000004">
      <c r="A7" s="16"/>
      <c r="B7" s="16"/>
      <c r="C7" s="16"/>
      <c r="D7" s="16"/>
      <c r="E7" s="16"/>
      <c r="F7" s="16"/>
      <c r="G7" s="18"/>
      <c r="H7" s="18"/>
      <c r="I7" s="18"/>
      <c r="J7" s="18"/>
      <c r="K7" s="18"/>
      <c r="L7" s="18"/>
      <c r="M7" s="18"/>
      <c r="N7" s="18"/>
      <c r="O7" s="18"/>
      <c r="P7" s="18"/>
      <c r="Q7" s="14"/>
      <c r="R7" s="14"/>
      <c r="S7" s="14"/>
      <c r="T7" s="14"/>
      <c r="U7" s="14"/>
    </row>
    <row r="8" spans="1:24" x14ac:dyDescent="0.55000000000000004">
      <c r="A8" s="399" t="s">
        <v>2</v>
      </c>
      <c r="B8" s="399"/>
      <c r="C8" s="399"/>
      <c r="D8" s="399"/>
      <c r="E8" s="399"/>
      <c r="F8" s="15"/>
      <c r="G8" s="14"/>
      <c r="H8" s="14"/>
      <c r="I8" s="14"/>
      <c r="J8" s="14"/>
      <c r="K8" s="14"/>
      <c r="L8" s="14"/>
      <c r="M8" s="8" t="s">
        <v>6</v>
      </c>
      <c r="N8" s="8"/>
      <c r="O8" s="120" t="s">
        <v>67</v>
      </c>
      <c r="P8" s="8"/>
      <c r="Q8" s="400"/>
      <c r="R8" s="400"/>
      <c r="S8" s="400"/>
      <c r="T8" s="400"/>
      <c r="U8" s="23"/>
    </row>
    <row r="9" spans="1:24" x14ac:dyDescent="0.55000000000000004">
      <c r="A9" s="3" t="s">
        <v>7</v>
      </c>
      <c r="B9" s="3"/>
      <c r="C9" s="3"/>
      <c r="D9" s="3"/>
      <c r="E9" s="3"/>
      <c r="F9" s="15"/>
      <c r="G9" s="14"/>
      <c r="H9" s="14"/>
      <c r="I9" s="14"/>
      <c r="J9" s="14"/>
      <c r="K9" s="14"/>
      <c r="L9" s="14"/>
      <c r="M9" s="14"/>
      <c r="N9" s="7"/>
      <c r="O9" s="120" t="s">
        <v>147</v>
      </c>
      <c r="P9" s="8"/>
      <c r="Q9" s="400"/>
      <c r="R9" s="400"/>
      <c r="S9" s="400"/>
      <c r="T9" s="400"/>
      <c r="U9" s="20"/>
    </row>
    <row r="10" spans="1:24" x14ac:dyDescent="0.55000000000000004">
      <c r="A10" s="3" t="s">
        <v>8</v>
      </c>
      <c r="B10" s="3"/>
      <c r="C10" s="3"/>
      <c r="D10" s="3"/>
      <c r="E10" s="3"/>
      <c r="F10" s="15"/>
      <c r="G10" s="14"/>
      <c r="H10" s="14"/>
      <c r="I10" s="14"/>
      <c r="J10" s="14"/>
      <c r="K10" s="14"/>
      <c r="L10" s="14"/>
      <c r="M10" s="14"/>
      <c r="N10" s="7"/>
      <c r="O10" s="120" t="s">
        <v>9</v>
      </c>
      <c r="P10" s="8"/>
      <c r="Q10" s="401"/>
      <c r="R10" s="401"/>
      <c r="S10" s="401"/>
      <c r="T10" s="401"/>
      <c r="U10" s="12"/>
    </row>
    <row r="11" spans="1:24" x14ac:dyDescent="0.55000000000000004">
      <c r="A11" s="3"/>
      <c r="B11" s="3"/>
      <c r="C11" s="3"/>
      <c r="D11" s="3"/>
      <c r="E11" s="3"/>
      <c r="F11" s="15"/>
      <c r="G11" s="14"/>
      <c r="H11" s="14"/>
      <c r="I11" s="14"/>
      <c r="J11" s="14"/>
      <c r="K11" s="14"/>
      <c r="L11" s="14"/>
      <c r="M11" s="14"/>
      <c r="N11" s="7"/>
      <c r="O11" s="120" t="s">
        <v>11</v>
      </c>
      <c r="P11" s="8"/>
      <c r="Q11" s="400"/>
      <c r="R11" s="400"/>
      <c r="S11" s="400"/>
      <c r="T11" s="400"/>
      <c r="U11" s="20"/>
    </row>
    <row r="12" spans="1:24" x14ac:dyDescent="0.55000000000000004">
      <c r="A12" s="3" t="s">
        <v>10</v>
      </c>
      <c r="B12" s="3"/>
      <c r="C12" s="3"/>
      <c r="D12" s="3"/>
      <c r="E12" s="3"/>
      <c r="F12" s="15"/>
      <c r="G12" s="14"/>
      <c r="H12" s="14"/>
      <c r="I12" s="14"/>
      <c r="J12" s="14"/>
      <c r="K12" s="14"/>
      <c r="L12" s="14"/>
      <c r="M12" s="14"/>
      <c r="N12" s="7"/>
      <c r="O12" s="120" t="s">
        <v>13</v>
      </c>
      <c r="P12" s="8"/>
      <c r="Q12" s="76" t="s">
        <v>14</v>
      </c>
      <c r="R12" s="400"/>
      <c r="S12" s="400"/>
      <c r="T12" s="400"/>
      <c r="U12" s="20"/>
    </row>
    <row r="13" spans="1:24" x14ac:dyDescent="0.55000000000000004">
      <c r="A13" s="3" t="s">
        <v>12</v>
      </c>
      <c r="B13" s="3"/>
      <c r="C13" s="3"/>
      <c r="D13" s="3"/>
      <c r="E13" s="3"/>
      <c r="F13" s="15"/>
      <c r="G13" s="18"/>
      <c r="H13" s="18"/>
      <c r="I13" s="18"/>
      <c r="J13" s="18"/>
      <c r="K13" s="18"/>
      <c r="L13" s="18"/>
      <c r="M13" s="18"/>
      <c r="N13" s="7"/>
      <c r="O13" s="7"/>
      <c r="P13" s="7"/>
      <c r="Q13" s="1"/>
      <c r="R13" s="1"/>
      <c r="S13" s="1"/>
      <c r="T13" s="1"/>
      <c r="U13" s="1"/>
    </row>
    <row r="14" spans="1:24" s="13" customFormat="1" x14ac:dyDescent="0.55000000000000004">
      <c r="A14" s="15"/>
      <c r="B14" s="15"/>
      <c r="C14" s="15"/>
      <c r="D14" s="15"/>
      <c r="E14" s="15"/>
      <c r="F14" s="15"/>
      <c r="G14" s="18"/>
      <c r="H14" s="18"/>
      <c r="I14" s="18"/>
      <c r="J14" s="18"/>
      <c r="K14" s="18"/>
      <c r="L14" s="18"/>
      <c r="M14" s="18"/>
      <c r="N14" s="18"/>
      <c r="O14" s="18"/>
      <c r="P14" s="18"/>
      <c r="Q14" s="14"/>
      <c r="R14" s="14"/>
      <c r="S14" s="14"/>
      <c r="T14" s="14"/>
      <c r="U14" s="14"/>
    </row>
    <row r="15" spans="1:24" s="13" customFormat="1" x14ac:dyDescent="0.55000000000000004">
      <c r="A15" s="15"/>
      <c r="B15" s="15"/>
      <c r="C15" s="15"/>
      <c r="D15" s="15"/>
      <c r="E15" s="15"/>
      <c r="F15" s="15"/>
      <c r="G15" s="18"/>
      <c r="H15" s="18"/>
      <c r="I15" s="18"/>
      <c r="J15" s="18"/>
      <c r="K15" s="18"/>
      <c r="L15" s="18"/>
      <c r="M15" s="18"/>
      <c r="N15" s="18"/>
      <c r="O15" s="18"/>
      <c r="P15" s="18"/>
      <c r="Q15" s="14"/>
      <c r="R15" s="14"/>
      <c r="S15" s="14"/>
      <c r="T15" s="14"/>
      <c r="U15" s="14"/>
    </row>
    <row r="16" spans="1:24" ht="28.5" customHeight="1" x14ac:dyDescent="0.55000000000000004">
      <c r="A16" s="10"/>
      <c r="B16" s="10" t="s">
        <v>17</v>
      </c>
      <c r="C16" s="40">
        <f>G4</f>
        <v>0</v>
      </c>
      <c r="D16" s="10" t="s">
        <v>0</v>
      </c>
      <c r="E16" s="77"/>
      <c r="F16" s="10" t="s">
        <v>5</v>
      </c>
      <c r="G16" s="77"/>
      <c r="H16" s="11" t="s">
        <v>16</v>
      </c>
      <c r="I16" s="40">
        <f>G4</f>
        <v>0</v>
      </c>
      <c r="J16" s="10" t="s">
        <v>15</v>
      </c>
      <c r="K16" s="77"/>
      <c r="L16" s="21" t="s">
        <v>60</v>
      </c>
      <c r="M16" s="10"/>
      <c r="N16" s="10"/>
      <c r="O16" s="10"/>
      <c r="P16" s="7"/>
      <c r="Q16" s="1"/>
      <c r="R16" s="1"/>
      <c r="S16" s="1"/>
      <c r="T16" s="1"/>
      <c r="U16" s="1"/>
    </row>
    <row r="17" spans="1:22" ht="38.5" customHeight="1" x14ac:dyDescent="0.55000000000000004">
      <c r="A17" s="9" t="s">
        <v>21</v>
      </c>
      <c r="B17" s="9"/>
      <c r="C17" s="9"/>
      <c r="D17" s="10"/>
      <c r="E17" s="10"/>
      <c r="F17" s="10"/>
      <c r="G17" s="10"/>
      <c r="H17" s="10"/>
      <c r="I17" s="10"/>
      <c r="J17" s="10"/>
      <c r="K17" s="10"/>
      <c r="L17" s="9"/>
      <c r="M17" s="10"/>
      <c r="N17" s="10"/>
      <c r="O17" s="10"/>
      <c r="P17" s="7"/>
      <c r="Q17" s="1"/>
      <c r="R17" s="1"/>
      <c r="S17" s="1"/>
      <c r="T17" s="1"/>
      <c r="U17" s="1"/>
    </row>
    <row r="18" spans="1:22" ht="55.5" customHeight="1" x14ac:dyDescent="0.55000000000000004">
      <c r="A18" s="396" t="s">
        <v>3</v>
      </c>
      <c r="B18" s="396"/>
      <c r="C18" s="396"/>
      <c r="D18" s="396"/>
      <c r="E18" s="396"/>
      <c r="F18" s="396"/>
      <c r="G18" s="396"/>
      <c r="H18" s="396"/>
      <c r="I18" s="396"/>
      <c r="J18" s="396"/>
      <c r="K18" s="396"/>
      <c r="L18" s="396"/>
      <c r="M18" s="396"/>
      <c r="N18" s="396"/>
      <c r="O18" s="396"/>
      <c r="P18" s="396"/>
      <c r="Q18" s="396"/>
      <c r="R18" s="396"/>
      <c r="S18" s="396"/>
      <c r="T18" s="396"/>
      <c r="U18" s="22"/>
    </row>
    <row r="19" spans="1:22" s="13" customFormat="1" ht="18.5" customHeight="1" x14ac:dyDescent="0.55000000000000004">
      <c r="A19" s="21"/>
      <c r="B19" s="31" t="s">
        <v>29</v>
      </c>
      <c r="C19" s="31"/>
      <c r="D19" s="31"/>
      <c r="E19" s="31"/>
      <c r="F19" s="31"/>
      <c r="G19" s="31"/>
      <c r="H19" s="31"/>
      <c r="I19" s="31"/>
      <c r="J19" s="31"/>
      <c r="K19" s="31"/>
      <c r="L19" s="31"/>
      <c r="M19" s="31"/>
      <c r="N19" s="31"/>
      <c r="O19" s="31"/>
      <c r="P19" s="31"/>
      <c r="Q19" s="31"/>
      <c r="R19" s="31"/>
      <c r="S19" s="31"/>
      <c r="T19" s="31"/>
      <c r="U19" s="31"/>
    </row>
    <row r="20" spans="1:22" x14ac:dyDescent="0.55000000000000004">
      <c r="A20" s="21"/>
      <c r="B20" s="31" t="s">
        <v>30</v>
      </c>
      <c r="C20" s="31"/>
      <c r="D20" s="31"/>
      <c r="E20" s="31"/>
      <c r="F20" s="31"/>
      <c r="G20" s="31"/>
      <c r="H20" s="31"/>
      <c r="I20" s="31"/>
      <c r="J20" s="31"/>
      <c r="K20" s="31"/>
      <c r="L20" s="31"/>
      <c r="M20" s="31"/>
      <c r="N20" s="31"/>
      <c r="O20" s="31"/>
      <c r="P20" s="31"/>
      <c r="Q20" s="31"/>
      <c r="R20" s="31"/>
      <c r="S20" s="31"/>
      <c r="T20" s="31"/>
      <c r="U20" s="31"/>
    </row>
    <row r="21" spans="1:22" s="13" customFormat="1" x14ac:dyDescent="0.55000000000000004">
      <c r="A21" s="21"/>
      <c r="B21" s="28"/>
      <c r="C21" s="21"/>
      <c r="D21" s="21"/>
      <c r="E21" s="21"/>
      <c r="F21" s="21"/>
      <c r="G21" s="21"/>
      <c r="H21" s="21"/>
      <c r="I21" s="21"/>
      <c r="J21" s="21"/>
      <c r="K21" s="21"/>
      <c r="L21" s="21"/>
      <c r="M21" s="21"/>
      <c r="N21" s="21"/>
      <c r="O21" s="21"/>
      <c r="P21" s="21"/>
      <c r="Q21" s="21"/>
      <c r="R21" s="21"/>
      <c r="S21" s="21"/>
      <c r="T21" s="21"/>
      <c r="U21" s="21"/>
    </row>
    <row r="22" spans="1:22" ht="18.5" thickBot="1" x14ac:dyDescent="0.6">
      <c r="A22" s="21"/>
      <c r="B22" s="31" t="s">
        <v>22</v>
      </c>
      <c r="C22" s="31"/>
      <c r="D22" s="31"/>
      <c r="E22" s="31"/>
      <c r="F22" s="31"/>
      <c r="G22" s="31"/>
      <c r="H22" s="31"/>
      <c r="I22" s="31"/>
      <c r="J22" s="31"/>
      <c r="K22" s="31"/>
      <c r="L22" s="31"/>
      <c r="M22" s="31"/>
      <c r="N22" s="31"/>
      <c r="O22" s="31"/>
      <c r="P22" s="31"/>
      <c r="Q22" s="31"/>
      <c r="R22" s="31"/>
      <c r="S22" s="31"/>
      <c r="T22" s="31"/>
      <c r="U22" s="31"/>
    </row>
    <row r="23" spans="1:22" s="13" customFormat="1" ht="72.5" customHeight="1" thickBot="1" x14ac:dyDescent="0.6">
      <c r="A23" s="21"/>
      <c r="B23" s="32"/>
      <c r="C23" s="118" t="s">
        <v>115</v>
      </c>
      <c r="D23" s="591"/>
      <c r="E23" s="591"/>
      <c r="F23" s="591"/>
      <c r="G23" s="591"/>
      <c r="H23" s="591"/>
      <c r="I23" s="591"/>
      <c r="J23" s="591"/>
      <c r="K23" s="591"/>
      <c r="L23" s="591"/>
      <c r="M23" s="591"/>
      <c r="N23" s="591"/>
      <c r="O23" s="591"/>
      <c r="P23" s="591"/>
      <c r="Q23" s="591"/>
      <c r="R23" s="24"/>
      <c r="S23" s="24"/>
      <c r="T23" s="29"/>
      <c r="U23" s="29"/>
      <c r="V23" s="29"/>
    </row>
    <row r="24" spans="1:22" ht="28" customHeight="1" x14ac:dyDescent="0.55000000000000004">
      <c r="A24" s="21"/>
      <c r="B24" s="31" t="s">
        <v>23</v>
      </c>
      <c r="C24" s="31"/>
      <c r="D24" s="31"/>
      <c r="E24" s="31"/>
      <c r="F24" s="31"/>
      <c r="G24" s="31"/>
      <c r="H24" s="31"/>
      <c r="I24" s="31"/>
      <c r="J24" s="31"/>
      <c r="K24" s="31"/>
      <c r="L24" s="31"/>
      <c r="M24" s="31"/>
      <c r="N24" s="31"/>
      <c r="O24" s="31"/>
      <c r="P24" s="31"/>
      <c r="Q24" s="31"/>
      <c r="R24" s="31"/>
      <c r="S24" s="31"/>
      <c r="T24" s="31"/>
      <c r="U24" s="31"/>
    </row>
    <row r="25" spans="1:22" s="81" customFormat="1" ht="23" customHeight="1" x14ac:dyDescent="0.55000000000000004">
      <c r="A25" s="79"/>
      <c r="B25" s="80"/>
      <c r="C25" s="79"/>
      <c r="D25" s="79"/>
      <c r="E25" s="79"/>
      <c r="F25" s="79"/>
      <c r="G25" s="79"/>
      <c r="H25" s="79"/>
      <c r="I25" s="79"/>
      <c r="J25" s="79"/>
      <c r="K25" s="79"/>
      <c r="L25" s="79"/>
      <c r="M25" s="79"/>
      <c r="N25" s="79"/>
      <c r="O25" s="79"/>
      <c r="P25" s="79"/>
      <c r="Q25" s="79"/>
      <c r="R25" s="79"/>
      <c r="S25" s="79"/>
      <c r="T25" s="79"/>
      <c r="U25" s="79"/>
    </row>
    <row r="26" spans="1:22" ht="20.149999999999999" customHeight="1" x14ac:dyDescent="0.55000000000000004">
      <c r="A26" s="21"/>
      <c r="B26" s="31" t="s">
        <v>24</v>
      </c>
      <c r="C26" s="31"/>
      <c r="D26" s="31"/>
      <c r="E26" s="31"/>
      <c r="F26" s="31"/>
      <c r="G26" s="31"/>
      <c r="H26" s="31"/>
      <c r="I26" s="31"/>
      <c r="J26" s="31"/>
      <c r="K26" s="31"/>
      <c r="L26" s="31"/>
      <c r="M26" s="31"/>
      <c r="N26" s="31"/>
      <c r="O26" s="31"/>
      <c r="P26" s="31"/>
      <c r="Q26" s="31"/>
      <c r="R26" s="31"/>
      <c r="S26" s="31"/>
      <c r="T26" s="31"/>
      <c r="U26" s="21"/>
    </row>
    <row r="27" spans="1:22" s="81" customFormat="1" ht="32" customHeight="1" x14ac:dyDescent="0.55000000000000004">
      <c r="A27" s="79"/>
      <c r="B27" s="80"/>
      <c r="C27" s="79"/>
      <c r="D27" s="79"/>
      <c r="E27" s="79"/>
      <c r="F27" s="79"/>
      <c r="G27" s="79"/>
      <c r="H27" s="79"/>
      <c r="I27" s="79"/>
      <c r="J27" s="79"/>
      <c r="K27" s="79"/>
      <c r="L27" s="79"/>
      <c r="M27" s="79"/>
      <c r="N27" s="79"/>
      <c r="O27" s="79"/>
      <c r="P27" s="79"/>
      <c r="Q27" s="79"/>
      <c r="R27" s="79"/>
      <c r="S27" s="79"/>
      <c r="T27" s="79"/>
      <c r="U27" s="79"/>
    </row>
    <row r="28" spans="1:22" s="6" customFormat="1" ht="19" customHeight="1" x14ac:dyDescent="0.55000000000000004">
      <c r="A28" s="21"/>
      <c r="B28" s="31" t="s">
        <v>114</v>
      </c>
      <c r="C28" s="31"/>
      <c r="D28" s="31"/>
      <c r="E28" s="31"/>
      <c r="F28" s="31"/>
      <c r="G28" s="31"/>
      <c r="H28" s="31"/>
      <c r="I28" s="31"/>
      <c r="J28" s="31"/>
      <c r="K28" s="31"/>
      <c r="L28" s="31"/>
      <c r="M28" s="31"/>
      <c r="N28" s="31"/>
      <c r="O28" s="31"/>
      <c r="P28" s="31"/>
      <c r="Q28" s="31"/>
      <c r="R28" s="31"/>
      <c r="S28" s="31"/>
      <c r="T28" s="31"/>
      <c r="U28" s="21"/>
    </row>
    <row r="29" spans="1:22" s="17" customFormat="1" ht="19" customHeight="1" x14ac:dyDescent="0.55000000000000004">
      <c r="A29" s="21"/>
      <c r="B29" s="83"/>
      <c r="C29" s="119" t="s">
        <v>115</v>
      </c>
      <c r="D29" s="31" t="s">
        <v>112</v>
      </c>
      <c r="E29" s="31"/>
      <c r="F29" s="31"/>
      <c r="G29" s="31"/>
      <c r="H29" s="31"/>
      <c r="I29" s="31"/>
      <c r="J29" s="31"/>
      <c r="K29" s="31"/>
      <c r="L29" s="31"/>
      <c r="M29" s="31"/>
      <c r="N29" s="31"/>
      <c r="O29" s="31"/>
      <c r="P29" s="31"/>
      <c r="Q29" s="31"/>
      <c r="R29" s="31"/>
      <c r="S29" s="31"/>
      <c r="T29" s="31"/>
      <c r="U29" s="21"/>
    </row>
    <row r="30" spans="1:22" ht="21" customHeight="1" x14ac:dyDescent="0.55000000000000004">
      <c r="A30" s="21"/>
      <c r="B30" s="14"/>
      <c r="C30" s="119" t="s">
        <v>115</v>
      </c>
      <c r="D30" s="31" t="s">
        <v>113</v>
      </c>
      <c r="E30" s="31"/>
      <c r="F30" s="31"/>
      <c r="G30" s="31"/>
      <c r="H30" s="31"/>
      <c r="I30" s="31"/>
      <c r="J30" s="33" t="s">
        <v>31</v>
      </c>
      <c r="K30" s="78" t="e">
        <f>#REF!</f>
        <v>#REF!</v>
      </c>
      <c r="L30" s="31" t="s">
        <v>18</v>
      </c>
      <c r="M30" s="14"/>
      <c r="N30" s="14"/>
      <c r="O30" s="31"/>
      <c r="P30" s="31"/>
      <c r="Q30" s="31"/>
      <c r="R30" s="31"/>
      <c r="S30" s="31"/>
      <c r="T30" s="31"/>
      <c r="U30" s="21"/>
    </row>
    <row r="31" spans="1:22" s="13" customFormat="1" ht="13" customHeight="1" x14ac:dyDescent="0.55000000000000004">
      <c r="A31" s="21"/>
      <c r="B31" s="30" t="s">
        <v>25</v>
      </c>
      <c r="C31" s="21"/>
      <c r="D31" s="21"/>
      <c r="E31" s="21"/>
      <c r="F31" s="21"/>
      <c r="G31" s="21"/>
      <c r="H31" s="21"/>
      <c r="I31" s="21"/>
      <c r="J31" s="21"/>
      <c r="K31" s="21"/>
      <c r="L31" s="21"/>
      <c r="M31" s="21"/>
      <c r="N31" s="21"/>
      <c r="O31" s="21"/>
      <c r="P31" s="21"/>
      <c r="Q31" s="21"/>
      <c r="R31" s="21"/>
      <c r="S31" s="21"/>
      <c r="T31" s="21"/>
      <c r="U31" s="21"/>
    </row>
    <row r="32" spans="1:22" s="13" customFormat="1" ht="48.5" customHeight="1" x14ac:dyDescent="0.55000000000000004">
      <c r="A32" s="21"/>
      <c r="B32" s="31" t="s">
        <v>26</v>
      </c>
      <c r="C32" s="31"/>
      <c r="D32" s="31"/>
      <c r="E32" s="31"/>
      <c r="F32" s="31"/>
      <c r="G32" s="31"/>
      <c r="H32" s="31"/>
      <c r="I32" s="31"/>
      <c r="J32" s="31"/>
      <c r="K32" s="31"/>
      <c r="L32" s="31"/>
      <c r="M32" s="31"/>
      <c r="N32" s="31"/>
      <c r="O32" s="31"/>
      <c r="P32" s="31"/>
      <c r="Q32" s="31"/>
      <c r="R32" s="31"/>
      <c r="S32" s="31"/>
      <c r="T32" s="31"/>
      <c r="U32" s="21"/>
    </row>
    <row r="33" spans="1:24" ht="28" customHeight="1" x14ac:dyDescent="0.55000000000000004">
      <c r="A33" s="21"/>
      <c r="B33" s="31" t="s">
        <v>27</v>
      </c>
      <c r="C33" s="31"/>
      <c r="D33" s="31"/>
      <c r="E33" s="31"/>
      <c r="F33" s="31"/>
      <c r="G33" s="31"/>
      <c r="H33" s="31"/>
      <c r="I33" s="31"/>
      <c r="J33" s="31"/>
      <c r="K33" s="31"/>
      <c r="L33" s="31"/>
      <c r="M33" s="31"/>
      <c r="N33" s="31"/>
      <c r="O33" s="31"/>
      <c r="P33" s="31"/>
      <c r="Q33" s="31"/>
      <c r="R33" s="31"/>
      <c r="S33" s="31"/>
      <c r="T33" s="31"/>
      <c r="U33" s="21"/>
      <c r="V33" s="1"/>
      <c r="W33" s="1"/>
    </row>
    <row r="34" spans="1:24" ht="25" customHeight="1" x14ac:dyDescent="0.55000000000000004">
      <c r="A34" s="21"/>
      <c r="B34" s="31" t="s">
        <v>28</v>
      </c>
      <c r="C34" s="31"/>
      <c r="D34" s="31"/>
      <c r="E34" s="31"/>
      <c r="F34" s="31"/>
      <c r="G34" s="31"/>
      <c r="H34" s="31"/>
      <c r="I34" s="31"/>
      <c r="J34" s="31"/>
      <c r="K34" s="31"/>
      <c r="L34" s="31"/>
      <c r="M34" s="31"/>
      <c r="N34" s="31"/>
      <c r="O34" s="31"/>
      <c r="P34" s="31"/>
      <c r="Q34" s="31"/>
      <c r="R34" s="31"/>
      <c r="S34" s="31"/>
      <c r="T34" s="31"/>
      <c r="U34" s="21"/>
      <c r="V34" s="1"/>
      <c r="W34" s="1"/>
      <c r="X34" s="1"/>
    </row>
    <row r="35" spans="1:24" ht="25" customHeight="1" x14ac:dyDescent="0.55000000000000004">
      <c r="A35" s="21"/>
      <c r="B35" s="28"/>
      <c r="C35" s="21"/>
      <c r="D35" s="21"/>
      <c r="E35" s="21"/>
      <c r="F35" s="21"/>
      <c r="G35" s="21"/>
      <c r="H35" s="21"/>
      <c r="I35" s="21"/>
      <c r="J35" s="21"/>
      <c r="K35" s="21"/>
      <c r="L35" s="21"/>
      <c r="M35" s="21"/>
      <c r="N35" s="21"/>
      <c r="O35" s="21"/>
      <c r="P35" s="21"/>
      <c r="Q35" s="21"/>
      <c r="R35" s="21"/>
      <c r="S35" s="21"/>
      <c r="T35" s="21"/>
      <c r="U35" s="21"/>
      <c r="V35" s="1"/>
      <c r="W35" s="1"/>
      <c r="X35" s="1"/>
    </row>
    <row r="36" spans="1:24" ht="25" customHeight="1" x14ac:dyDescent="0.55000000000000004">
      <c r="A36" s="21"/>
      <c r="B36" s="21"/>
      <c r="C36" s="21"/>
      <c r="D36" s="21"/>
      <c r="E36" s="21"/>
      <c r="F36" s="21"/>
      <c r="G36" s="21"/>
      <c r="H36" s="21"/>
      <c r="I36" s="21"/>
      <c r="J36" s="21"/>
      <c r="K36" s="21"/>
      <c r="L36" s="21"/>
      <c r="M36" s="21"/>
      <c r="N36" s="21"/>
      <c r="O36" s="21"/>
      <c r="P36" s="21"/>
      <c r="Q36" s="21"/>
      <c r="R36" s="21"/>
      <c r="S36" s="21"/>
      <c r="T36" s="21"/>
      <c r="U36" s="21"/>
      <c r="V36" s="1"/>
      <c r="W36" s="1"/>
      <c r="X36" s="1"/>
    </row>
    <row r="37" spans="1:24" ht="25" customHeight="1" x14ac:dyDescent="0.55000000000000004">
      <c r="A37" s="21"/>
      <c r="B37" s="21"/>
      <c r="C37" s="21"/>
      <c r="D37" s="21"/>
      <c r="E37" s="21"/>
      <c r="F37" s="21"/>
      <c r="G37" s="21"/>
      <c r="H37" s="21"/>
      <c r="I37" s="21"/>
      <c r="J37" s="21"/>
      <c r="K37" s="21"/>
      <c r="L37" s="21"/>
      <c r="M37" s="21"/>
      <c r="N37" s="21"/>
      <c r="O37" s="21"/>
      <c r="P37" s="21"/>
      <c r="Q37" s="21"/>
      <c r="R37" s="21"/>
      <c r="S37" s="21"/>
      <c r="T37" s="21"/>
      <c r="U37" s="21"/>
      <c r="V37" s="1"/>
      <c r="W37" s="1"/>
      <c r="X37" s="1"/>
    </row>
    <row r="38" spans="1:24" ht="25" customHeight="1" x14ac:dyDescent="0.55000000000000004">
      <c r="A38" s="21"/>
      <c r="B38" s="21"/>
      <c r="C38" s="21"/>
      <c r="D38" s="21"/>
      <c r="E38" s="21"/>
      <c r="F38" s="21"/>
      <c r="G38" s="21"/>
      <c r="H38" s="21"/>
      <c r="I38" s="21"/>
      <c r="J38" s="21"/>
      <c r="K38" s="21"/>
      <c r="L38" s="21"/>
      <c r="M38" s="21"/>
      <c r="N38" s="21"/>
      <c r="O38" s="21"/>
      <c r="P38" s="21"/>
      <c r="Q38" s="21"/>
      <c r="R38" s="21"/>
      <c r="S38" s="21"/>
      <c r="T38" s="21"/>
      <c r="U38" s="21"/>
      <c r="V38" s="1"/>
      <c r="W38" s="1"/>
      <c r="X38" s="1"/>
    </row>
    <row r="39" spans="1:24" ht="25" customHeight="1" x14ac:dyDescent="0.55000000000000004">
      <c r="A39" s="21"/>
      <c r="B39" s="21"/>
      <c r="C39" s="21"/>
      <c r="D39" s="21"/>
      <c r="E39" s="21"/>
      <c r="F39" s="21"/>
      <c r="G39" s="21"/>
      <c r="H39" s="21"/>
      <c r="I39" s="21"/>
      <c r="J39" s="21"/>
      <c r="K39" s="21"/>
      <c r="L39" s="21"/>
      <c r="M39" s="21"/>
      <c r="N39" s="21"/>
      <c r="O39" s="21"/>
      <c r="P39" s="21"/>
      <c r="Q39" s="21"/>
      <c r="R39" s="21"/>
      <c r="S39" s="21"/>
      <c r="T39" s="21"/>
      <c r="U39" s="21"/>
      <c r="V39" s="1"/>
      <c r="W39" s="1"/>
      <c r="X39" s="1"/>
    </row>
    <row r="40" spans="1:24" ht="25" customHeight="1" x14ac:dyDescent="0.55000000000000004">
      <c r="A40" s="21"/>
      <c r="B40" s="21"/>
      <c r="C40" s="21"/>
      <c r="D40" s="21"/>
      <c r="E40" s="21"/>
      <c r="F40" s="21"/>
      <c r="G40" s="21"/>
      <c r="H40" s="21"/>
      <c r="I40" s="21"/>
      <c r="J40" s="21"/>
      <c r="K40" s="21"/>
      <c r="L40" s="21"/>
      <c r="M40" s="21"/>
      <c r="N40" s="21"/>
      <c r="O40" s="21"/>
      <c r="P40" s="21"/>
      <c r="Q40" s="21"/>
      <c r="R40" s="21"/>
      <c r="S40" s="21"/>
      <c r="T40" s="21"/>
      <c r="U40" s="21"/>
      <c r="V40" s="1"/>
      <c r="W40" s="1"/>
      <c r="X40" s="1"/>
    </row>
    <row r="41" spans="1:24" ht="25" customHeight="1" x14ac:dyDescent="0.55000000000000004">
      <c r="A41" s="21"/>
      <c r="B41" s="21"/>
      <c r="C41" s="21"/>
      <c r="D41" s="21"/>
      <c r="E41" s="21"/>
      <c r="F41" s="21"/>
      <c r="G41" s="21"/>
      <c r="H41" s="21"/>
      <c r="I41" s="21"/>
      <c r="J41" s="21"/>
      <c r="K41" s="21"/>
      <c r="L41" s="21"/>
      <c r="M41" s="21"/>
      <c r="N41" s="21"/>
      <c r="O41" s="21"/>
      <c r="P41" s="21"/>
      <c r="Q41" s="21"/>
      <c r="R41" s="21"/>
      <c r="S41" s="21"/>
      <c r="T41" s="21"/>
      <c r="U41" s="21"/>
      <c r="V41" s="1"/>
      <c r="W41" s="1"/>
      <c r="X41" s="1"/>
    </row>
    <row r="42" spans="1:24" ht="25" customHeight="1" x14ac:dyDescent="0.55000000000000004">
      <c r="A42" s="21"/>
      <c r="B42" s="21"/>
      <c r="C42" s="21"/>
      <c r="D42" s="21"/>
      <c r="E42" s="21"/>
      <c r="F42" s="21"/>
      <c r="G42" s="21"/>
      <c r="H42" s="21"/>
      <c r="I42" s="21"/>
      <c r="J42" s="21"/>
      <c r="K42" s="21"/>
      <c r="L42" s="21"/>
      <c r="M42" s="21"/>
      <c r="N42" s="21"/>
      <c r="O42" s="21"/>
      <c r="P42" s="21"/>
      <c r="Q42" s="21"/>
      <c r="R42" s="21"/>
      <c r="S42" s="21"/>
      <c r="T42" s="21"/>
      <c r="U42" s="21"/>
      <c r="V42" s="1"/>
      <c r="W42" s="1"/>
      <c r="X42" s="1"/>
    </row>
    <row r="43" spans="1:24" ht="25" customHeight="1" x14ac:dyDescent="0.55000000000000004">
      <c r="A43" s="21"/>
      <c r="B43" s="21"/>
      <c r="C43" s="21"/>
      <c r="D43" s="21"/>
      <c r="E43" s="21"/>
      <c r="F43" s="21"/>
      <c r="G43" s="21"/>
      <c r="H43" s="21"/>
      <c r="I43" s="21"/>
      <c r="J43" s="21"/>
      <c r="K43" s="21"/>
      <c r="L43" s="21"/>
      <c r="M43" s="21"/>
      <c r="N43" s="21"/>
      <c r="O43" s="21"/>
      <c r="P43" s="21"/>
      <c r="Q43" s="21"/>
      <c r="R43" s="21"/>
      <c r="S43" s="21"/>
      <c r="T43" s="21"/>
      <c r="U43" s="21"/>
      <c r="V43" s="1"/>
      <c r="W43" s="1"/>
      <c r="X43" s="1"/>
    </row>
    <row r="44" spans="1:24" ht="25" customHeight="1" x14ac:dyDescent="0.55000000000000004">
      <c r="A44" s="21"/>
      <c r="B44" s="21"/>
      <c r="C44" s="21"/>
      <c r="D44" s="21"/>
      <c r="E44" s="21"/>
      <c r="F44" s="21"/>
      <c r="G44" s="21"/>
      <c r="H44" s="21"/>
      <c r="I44" s="21"/>
      <c r="J44" s="21"/>
      <c r="K44" s="21"/>
      <c r="L44" s="21"/>
      <c r="M44" s="21"/>
      <c r="N44" s="21"/>
      <c r="O44" s="21"/>
      <c r="P44" s="21"/>
      <c r="Q44" s="21"/>
      <c r="R44" s="21"/>
      <c r="S44" s="21"/>
      <c r="T44" s="21"/>
      <c r="U44" s="21"/>
    </row>
    <row r="45" spans="1:24" ht="25" customHeight="1" x14ac:dyDescent="0.55000000000000004">
      <c r="A45" s="21"/>
      <c r="B45" s="21"/>
      <c r="C45" s="21"/>
      <c r="D45" s="21"/>
      <c r="E45" s="21"/>
      <c r="F45" s="21"/>
      <c r="G45" s="21"/>
      <c r="H45" s="21"/>
      <c r="I45" s="21"/>
      <c r="J45" s="21"/>
      <c r="K45" s="21"/>
      <c r="L45" s="21"/>
      <c r="M45" s="21"/>
      <c r="N45" s="21"/>
      <c r="O45" s="21"/>
      <c r="P45" s="21"/>
      <c r="Q45" s="21"/>
      <c r="R45" s="21"/>
      <c r="S45" s="21"/>
      <c r="T45" s="21"/>
      <c r="U45" s="21"/>
    </row>
    <row r="46" spans="1:24" ht="25" customHeight="1" x14ac:dyDescent="0.55000000000000004">
      <c r="A46" s="21"/>
      <c r="B46" s="21"/>
      <c r="C46" s="21"/>
      <c r="D46" s="21"/>
      <c r="E46" s="21"/>
      <c r="F46" s="21"/>
      <c r="G46" s="21"/>
      <c r="H46" s="21"/>
      <c r="I46" s="21"/>
      <c r="J46" s="21"/>
      <c r="K46" s="21"/>
      <c r="L46" s="21"/>
      <c r="M46" s="21"/>
      <c r="N46" s="21"/>
      <c r="O46" s="21"/>
      <c r="P46" s="21"/>
      <c r="Q46" s="21"/>
      <c r="R46" s="21"/>
      <c r="S46" s="21"/>
      <c r="T46" s="21"/>
      <c r="U46" s="21"/>
    </row>
    <row r="47" spans="1:24" ht="43.5" customHeight="1" x14ac:dyDescent="0.55000000000000004">
      <c r="A47" s="21"/>
      <c r="B47" s="21"/>
      <c r="C47" s="21"/>
      <c r="D47" s="21"/>
      <c r="E47" s="21"/>
      <c r="F47" s="21"/>
      <c r="G47" s="21"/>
      <c r="H47" s="21"/>
      <c r="I47" s="21"/>
      <c r="J47" s="21"/>
      <c r="K47" s="21"/>
      <c r="L47" s="21"/>
      <c r="M47" s="21"/>
      <c r="N47" s="21"/>
      <c r="O47" s="21"/>
      <c r="P47" s="21"/>
      <c r="Q47" s="21"/>
      <c r="R47" s="21"/>
      <c r="S47" s="21"/>
      <c r="T47" s="21"/>
      <c r="U47" s="21"/>
    </row>
    <row r="48" spans="1:24" ht="44" customHeight="1" x14ac:dyDescent="0.55000000000000004">
      <c r="A48" s="21"/>
      <c r="B48" s="21"/>
      <c r="C48" s="21"/>
      <c r="D48" s="21"/>
      <c r="E48" s="21"/>
      <c r="F48" s="21"/>
      <c r="G48" s="21"/>
      <c r="H48" s="21"/>
      <c r="I48" s="21"/>
      <c r="J48" s="21"/>
      <c r="K48" s="21"/>
      <c r="L48" s="21"/>
      <c r="M48" s="21"/>
      <c r="N48" s="21"/>
      <c r="O48" s="21"/>
      <c r="P48" s="21"/>
      <c r="Q48" s="21"/>
      <c r="R48" s="21"/>
      <c r="S48" s="21"/>
      <c r="T48" s="21"/>
      <c r="U48" s="21"/>
    </row>
  </sheetData>
  <sheetProtection algorithmName="SHA-512" hashValue="JiE7QkCtI6KBelESCjHWdSUf6iUbdOYR4dVMTxCulBRWQjQLzF1DsUeb8eSb2JaQOlYUoEPy6NdAElL7nCE/sQ==" saltValue="7DL7l1YDUjE+9YnBK3Ji5w==" spinCount="100000" sheet="1" formatCells="0" formatRows="0" insertColumns="0" insertRows="0" deleteRows="0"/>
  <mergeCells count="10">
    <mergeCell ref="D23:Q23"/>
    <mergeCell ref="A18:T18"/>
    <mergeCell ref="U5:X5"/>
    <mergeCell ref="A2:E2"/>
    <mergeCell ref="A8:E8"/>
    <mergeCell ref="Q8:T8"/>
    <mergeCell ref="Q9:T9"/>
    <mergeCell ref="Q10:T10"/>
    <mergeCell ref="Q11:T11"/>
    <mergeCell ref="R12:T12"/>
  </mergeCells>
  <phoneticPr fontId="5"/>
  <conditionalFormatting sqref="R12">
    <cfRule type="containsBlanks" dxfId="28" priority="13">
      <formula>LEN(TRIM(R12))=0</formula>
    </cfRule>
  </conditionalFormatting>
  <conditionalFormatting sqref="Q12">
    <cfRule type="containsText" dxfId="27" priority="10" operator="containsText" text="▼選択肢">
      <formula>NOT(ISERROR(SEARCH("▼選択肢",Q12)))</formula>
    </cfRule>
  </conditionalFormatting>
  <conditionalFormatting sqref="K30">
    <cfRule type="containsBlanks" dxfId="26" priority="14">
      <formula>LEN(TRIM(K30))=0</formula>
    </cfRule>
  </conditionalFormatting>
  <conditionalFormatting sqref="D23">
    <cfRule type="containsBlanks" dxfId="25" priority="18">
      <formula>LEN(TRIM(D23))=0</formula>
    </cfRule>
  </conditionalFormatting>
  <conditionalFormatting sqref="G4">
    <cfRule type="containsBlanks" dxfId="24" priority="15">
      <formula>LEN(TRIM(G4))=0</formula>
    </cfRule>
  </conditionalFormatting>
  <conditionalFormatting sqref="C29:C30">
    <cfRule type="containsBlanks" dxfId="23" priority="16">
      <formula>LEN(TRIM(C29))=0</formula>
    </cfRule>
  </conditionalFormatting>
  <conditionalFormatting sqref="C23 C29:C30">
    <cfRule type="containsText" dxfId="22" priority="3" operator="containsText" text="▼選択">
      <formula>NOT(ISERROR(SEARCH("▼選択",C23)))</formula>
    </cfRule>
  </conditionalFormatting>
  <conditionalFormatting sqref="K16">
    <cfRule type="containsBlanks" dxfId="21" priority="19">
      <formula>LEN(TRIM(K16))=0</formula>
    </cfRule>
  </conditionalFormatting>
  <conditionalFormatting sqref="Q9:T11 Q8">
    <cfRule type="containsBlanks" dxfId="20" priority="1">
      <formula>LEN(TRIM(Q8))=0</formula>
    </cfRule>
  </conditionalFormatting>
  <dataValidations count="4">
    <dataValidation type="list" allowBlank="1" showInputMessage="1" showErrorMessage="1" sqref="Q12" xr:uid="{00000000-0002-0000-0000-000000000000}">
      <formula1>"▼選択肢,代表理事,代表,理事長,理事,会長,委員長"</formula1>
    </dataValidation>
    <dataValidation type="whole" allowBlank="1" showInputMessage="1" showErrorMessage="1" sqref="K30 E16 G16 K16 G4" xr:uid="{EE9BB6BF-06F1-45CB-A8E6-CD240CBABF3B}">
      <formula1>0</formula1>
      <formula2>111111111111111000</formula2>
    </dataValidation>
    <dataValidation type="list" allowBlank="1" showInputMessage="1" showErrorMessage="1" sqref="C29:C30" xr:uid="{5387CEDC-B8E0-4B22-80D7-E1991D260B45}">
      <formula1>"▼選択,〇"</formula1>
    </dataValidation>
    <dataValidation type="list" allowBlank="1" showInputMessage="1" showErrorMessage="1" sqref="C23" xr:uid="{6C9BEE3C-25EB-4BE5-BE21-A87559C32962}">
      <formula1>"▼選択,変更,中止,廃止"</formula1>
    </dataValidation>
  </dataValidations>
  <pageMargins left="0.70866141732283472" right="0.70866141732283472" top="0.74803149606299213" bottom="0.74803149606299213" header="0.31496062992125984" footer="0.31496062992125984"/>
  <pageSetup paperSize="9" scale="50"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0613F-F6BC-4C86-822B-4BBA3DE727E3}">
  <sheetPr>
    <tabColor rgb="FFFF0000"/>
    <pageSetUpPr fitToPage="1"/>
  </sheetPr>
  <dimension ref="A1:X48"/>
  <sheetViews>
    <sheetView view="pageBreakPreview" topLeftCell="A23" zoomScale="63" zoomScaleNormal="100" zoomScaleSheetLayoutView="63" workbookViewId="0">
      <selection activeCell="X10" sqref="X10"/>
    </sheetView>
  </sheetViews>
  <sheetFormatPr defaultRowHeight="18" x14ac:dyDescent="0.55000000000000004"/>
  <cols>
    <col min="1" max="1" width="8.08203125" style="13" customWidth="1"/>
    <col min="2" max="2" width="8.25" style="13" customWidth="1"/>
    <col min="3" max="3" width="5.6640625" style="13" customWidth="1"/>
    <col min="4" max="4" width="6.4140625" style="13" customWidth="1"/>
    <col min="5" max="5" width="7.58203125" style="13" customWidth="1"/>
    <col min="6" max="6" width="5.25" style="13" customWidth="1"/>
    <col min="7" max="7" width="4.1640625" style="13" customWidth="1"/>
    <col min="8" max="8" width="5.5" style="13" customWidth="1"/>
    <col min="9" max="9" width="9.6640625" style="13" customWidth="1"/>
    <col min="10" max="10" width="9.9140625" style="13" customWidth="1"/>
    <col min="11" max="11" width="17.25" style="13" customWidth="1"/>
    <col min="12" max="13" width="7.58203125" style="13" customWidth="1"/>
    <col min="14" max="14" width="4.33203125" style="13" customWidth="1"/>
    <col min="15" max="15" width="10.33203125" style="13" customWidth="1"/>
    <col min="16" max="16" width="6" style="13" customWidth="1"/>
    <col min="17" max="17" width="10" style="13" customWidth="1"/>
    <col min="18" max="18" width="7.25" style="13" customWidth="1"/>
    <col min="19" max="19" width="5" style="13" customWidth="1"/>
    <col min="20" max="20" width="6.75" style="13" customWidth="1"/>
    <col min="21" max="16384" width="8.6640625" style="13"/>
  </cols>
  <sheetData>
    <row r="1" spans="1:24" x14ac:dyDescent="0.55000000000000004">
      <c r="A1" s="14"/>
      <c r="B1" s="14"/>
      <c r="C1" s="14"/>
      <c r="D1" s="14"/>
      <c r="E1" s="14"/>
      <c r="F1" s="14"/>
      <c r="G1" s="14"/>
      <c r="H1" s="14"/>
      <c r="I1" s="14"/>
      <c r="J1" s="14"/>
      <c r="K1" s="14"/>
      <c r="L1" s="14"/>
      <c r="M1" s="14"/>
      <c r="N1" s="14"/>
      <c r="O1" s="14"/>
      <c r="P1" s="14"/>
      <c r="Q1" s="14"/>
      <c r="R1" s="14"/>
      <c r="T1" s="14" t="s">
        <v>20</v>
      </c>
    </row>
    <row r="2" spans="1:24" ht="21" customHeight="1" x14ac:dyDescent="0.55000000000000004">
      <c r="A2" s="398" t="s">
        <v>32</v>
      </c>
      <c r="B2" s="398"/>
      <c r="C2" s="398"/>
      <c r="D2" s="398"/>
      <c r="E2" s="398"/>
      <c r="F2" s="38"/>
      <c r="G2" s="18"/>
      <c r="H2" s="18"/>
      <c r="I2" s="18"/>
      <c r="J2" s="18"/>
      <c r="K2" s="14"/>
      <c r="L2" s="14"/>
      <c r="M2" s="14"/>
      <c r="N2" s="14" t="s">
        <v>17</v>
      </c>
      <c r="O2" s="19"/>
      <c r="P2" s="18" t="s">
        <v>4</v>
      </c>
      <c r="Q2" s="19"/>
      <c r="R2" s="18" t="s">
        <v>5</v>
      </c>
      <c r="S2" s="19"/>
      <c r="T2" s="18" t="s">
        <v>1</v>
      </c>
      <c r="U2" s="13" t="s">
        <v>19</v>
      </c>
    </row>
    <row r="3" spans="1:24" x14ac:dyDescent="0.55000000000000004">
      <c r="A3" s="2"/>
      <c r="B3" s="2"/>
      <c r="C3" s="2"/>
      <c r="D3" s="2"/>
      <c r="E3" s="2"/>
      <c r="F3" s="2"/>
      <c r="G3" s="18"/>
      <c r="H3" s="18"/>
      <c r="I3" s="18"/>
      <c r="J3" s="18"/>
      <c r="K3" s="14"/>
      <c r="L3" s="14"/>
      <c r="M3" s="14"/>
      <c r="N3" s="14"/>
      <c r="O3" s="18"/>
      <c r="P3" s="18"/>
      <c r="Q3" s="18"/>
      <c r="R3" s="18"/>
      <c r="S3" s="18"/>
      <c r="T3" s="18"/>
      <c r="U3" s="14"/>
    </row>
    <row r="4" spans="1:24" ht="20" x14ac:dyDescent="0.6">
      <c r="A4" s="37"/>
      <c r="B4" s="37"/>
      <c r="C4" s="37"/>
      <c r="D4" s="37"/>
      <c r="E4" s="37"/>
      <c r="F4" s="37" t="s">
        <v>17</v>
      </c>
      <c r="G4" s="44">
        <v>7</v>
      </c>
      <c r="H4" s="18" t="s">
        <v>51</v>
      </c>
      <c r="I4" s="18"/>
      <c r="J4" s="18"/>
      <c r="K4" s="18"/>
      <c r="L4" s="18"/>
      <c r="M4" s="18"/>
      <c r="N4" s="18"/>
      <c r="O4" s="18"/>
      <c r="P4" s="18"/>
      <c r="Q4" s="14"/>
      <c r="R4" s="14"/>
      <c r="S4" s="14"/>
      <c r="T4" s="14"/>
      <c r="U4" s="14"/>
    </row>
    <row r="5" spans="1:24" ht="18" customHeight="1" x14ac:dyDescent="0.55000000000000004">
      <c r="A5" s="39"/>
      <c r="B5" s="39"/>
      <c r="C5" s="39"/>
      <c r="D5" s="39"/>
      <c r="E5" s="39"/>
      <c r="F5" s="39"/>
      <c r="G5" s="39"/>
      <c r="H5" s="39"/>
      <c r="I5" s="39"/>
      <c r="J5" s="39"/>
      <c r="K5" s="39"/>
      <c r="L5" s="39"/>
      <c r="M5" s="39"/>
      <c r="N5" s="39"/>
      <c r="O5" s="39"/>
      <c r="P5" s="39"/>
      <c r="Q5" s="39"/>
      <c r="R5" s="39"/>
      <c r="S5" s="39"/>
      <c r="T5" s="39"/>
      <c r="U5" s="397"/>
      <c r="V5" s="397"/>
      <c r="W5" s="397"/>
      <c r="X5" s="397"/>
    </row>
    <row r="6" spans="1:24" x14ac:dyDescent="0.55000000000000004">
      <c r="A6" s="37"/>
      <c r="B6" s="37"/>
      <c r="C6" s="26"/>
      <c r="D6" s="26"/>
      <c r="E6" s="26"/>
      <c r="F6" s="26"/>
      <c r="G6" s="27"/>
      <c r="H6" s="27"/>
      <c r="I6" s="27"/>
      <c r="J6" s="27"/>
      <c r="K6" s="27"/>
      <c r="L6" s="27"/>
      <c r="M6" s="27"/>
      <c r="N6" s="27"/>
      <c r="O6" s="27"/>
      <c r="P6" s="27"/>
      <c r="Q6" s="25"/>
      <c r="R6" s="14"/>
      <c r="S6" s="14"/>
      <c r="T6" s="14"/>
      <c r="U6" s="14"/>
    </row>
    <row r="7" spans="1:24" x14ac:dyDescent="0.55000000000000004">
      <c r="A7" s="37"/>
      <c r="B7" s="37"/>
      <c r="C7" s="37"/>
      <c r="D7" s="37"/>
      <c r="E7" s="37"/>
      <c r="F7" s="37"/>
      <c r="G7" s="18"/>
      <c r="H7" s="18"/>
      <c r="I7" s="18"/>
      <c r="J7" s="18"/>
      <c r="K7" s="18"/>
      <c r="L7" s="18"/>
      <c r="M7" s="18"/>
      <c r="N7" s="18"/>
      <c r="O7" s="18"/>
      <c r="P7" s="18"/>
      <c r="Q7" s="14"/>
      <c r="R7" s="14"/>
      <c r="S7" s="14"/>
      <c r="T7" s="14"/>
      <c r="U7" s="14"/>
    </row>
    <row r="8" spans="1:24" ht="20" x14ac:dyDescent="0.6">
      <c r="A8" s="399" t="s">
        <v>2</v>
      </c>
      <c r="B8" s="399"/>
      <c r="C8" s="399"/>
      <c r="D8" s="399"/>
      <c r="E8" s="399"/>
      <c r="F8" s="15"/>
      <c r="G8" s="14"/>
      <c r="H8" s="14"/>
      <c r="I8" s="14"/>
      <c r="J8" s="14"/>
      <c r="K8" s="14"/>
      <c r="L8" s="14"/>
      <c r="M8" s="8" t="s">
        <v>6</v>
      </c>
      <c r="N8" s="8"/>
      <c r="O8" s="120" t="s">
        <v>67</v>
      </c>
      <c r="P8" s="8"/>
      <c r="Q8" s="41" t="s">
        <v>57</v>
      </c>
      <c r="R8" s="18"/>
      <c r="S8" s="18"/>
      <c r="T8" s="18"/>
      <c r="U8" s="23"/>
    </row>
    <row r="9" spans="1:24" ht="20" x14ac:dyDescent="0.6">
      <c r="A9" s="15" t="s">
        <v>7</v>
      </c>
      <c r="B9" s="15"/>
      <c r="C9" s="15"/>
      <c r="D9" s="15"/>
      <c r="E9" s="15"/>
      <c r="F9" s="15"/>
      <c r="G9" s="14"/>
      <c r="H9" s="14"/>
      <c r="I9" s="14"/>
      <c r="J9" s="14"/>
      <c r="K9" s="14"/>
      <c r="L9" s="14"/>
      <c r="M9" s="14"/>
      <c r="N9" s="18"/>
      <c r="O9" s="120" t="s">
        <v>147</v>
      </c>
      <c r="P9" s="8"/>
      <c r="Q9" s="41" t="s">
        <v>52</v>
      </c>
      <c r="R9" s="18"/>
      <c r="S9" s="18"/>
      <c r="T9" s="18"/>
      <c r="U9" s="20"/>
    </row>
    <row r="10" spans="1:24" x14ac:dyDescent="0.55000000000000004">
      <c r="A10" s="15" t="s">
        <v>8</v>
      </c>
      <c r="B10" s="15"/>
      <c r="C10" s="15"/>
      <c r="D10" s="15"/>
      <c r="E10" s="15"/>
      <c r="F10" s="15"/>
      <c r="G10" s="14"/>
      <c r="H10" s="14"/>
      <c r="I10" s="14"/>
      <c r="J10" s="14"/>
      <c r="K10" s="14"/>
      <c r="L10" s="14"/>
      <c r="M10" s="14"/>
      <c r="N10" s="18"/>
      <c r="O10" s="120" t="s">
        <v>9</v>
      </c>
      <c r="P10" s="8"/>
      <c r="Q10" s="42" t="s">
        <v>53</v>
      </c>
      <c r="R10" s="14"/>
      <c r="S10" s="14"/>
      <c r="T10" s="14"/>
      <c r="U10" s="12"/>
    </row>
    <row r="11" spans="1:24" ht="20" x14ac:dyDescent="0.6">
      <c r="A11" s="15"/>
      <c r="B11" s="15"/>
      <c r="C11" s="15"/>
      <c r="D11" s="15"/>
      <c r="E11" s="15"/>
      <c r="F11" s="15"/>
      <c r="G11" s="14"/>
      <c r="H11" s="14"/>
      <c r="I11" s="14"/>
      <c r="J11" s="14"/>
      <c r="K11" s="14"/>
      <c r="L11" s="14"/>
      <c r="M11" s="14"/>
      <c r="N11" s="18"/>
      <c r="O11" s="120" t="s">
        <v>11</v>
      </c>
      <c r="P11" s="8"/>
      <c r="Q11" s="41" t="s">
        <v>54</v>
      </c>
      <c r="R11" s="18"/>
      <c r="S11" s="18"/>
      <c r="T11" s="18"/>
      <c r="U11" s="20"/>
    </row>
    <row r="12" spans="1:24" ht="20" x14ac:dyDescent="0.6">
      <c r="A12" s="15" t="s">
        <v>10</v>
      </c>
      <c r="B12" s="15"/>
      <c r="C12" s="15"/>
      <c r="D12" s="15"/>
      <c r="E12" s="15"/>
      <c r="F12" s="15"/>
      <c r="G12" s="14"/>
      <c r="H12" s="14"/>
      <c r="I12" s="14"/>
      <c r="J12" s="14"/>
      <c r="K12" s="14"/>
      <c r="L12" s="14"/>
      <c r="M12" s="14"/>
      <c r="N12" s="18"/>
      <c r="O12" s="120" t="s">
        <v>13</v>
      </c>
      <c r="P12" s="8"/>
      <c r="Q12" s="41" t="s">
        <v>55</v>
      </c>
      <c r="R12" s="41" t="s">
        <v>56</v>
      </c>
      <c r="S12" s="18"/>
      <c r="T12" s="18"/>
      <c r="U12" s="20"/>
    </row>
    <row r="13" spans="1:24" x14ac:dyDescent="0.55000000000000004">
      <c r="A13" s="15" t="s">
        <v>12</v>
      </c>
      <c r="B13" s="15"/>
      <c r="C13" s="15"/>
      <c r="D13" s="15"/>
      <c r="E13" s="15"/>
      <c r="F13" s="15"/>
      <c r="G13" s="18"/>
      <c r="H13" s="18"/>
      <c r="I13" s="18"/>
      <c r="J13" s="18"/>
      <c r="K13" s="18"/>
      <c r="L13" s="18"/>
      <c r="M13" s="18"/>
      <c r="N13" s="18"/>
      <c r="O13" s="18"/>
      <c r="P13" s="18"/>
      <c r="Q13" s="14"/>
      <c r="R13" s="14"/>
      <c r="S13" s="14"/>
      <c r="T13" s="14"/>
      <c r="U13" s="14"/>
    </row>
    <row r="14" spans="1:24" x14ac:dyDescent="0.55000000000000004">
      <c r="A14" s="15"/>
      <c r="B14" s="15"/>
      <c r="C14" s="15"/>
      <c r="D14" s="15"/>
      <c r="E14" s="15"/>
      <c r="F14" s="15"/>
      <c r="G14" s="18"/>
      <c r="H14" s="18"/>
      <c r="I14" s="18"/>
      <c r="J14" s="18"/>
      <c r="K14" s="18"/>
      <c r="L14" s="18"/>
      <c r="M14" s="18"/>
      <c r="N14" s="18"/>
      <c r="O14" s="18"/>
      <c r="P14" s="18"/>
      <c r="Q14" s="14"/>
      <c r="R14" s="14"/>
      <c r="S14" s="14"/>
      <c r="T14" s="14"/>
      <c r="U14" s="14"/>
    </row>
    <row r="15" spans="1:24" x14ac:dyDescent="0.55000000000000004">
      <c r="A15" s="15"/>
      <c r="B15" s="15"/>
      <c r="C15" s="15"/>
      <c r="D15" s="15"/>
      <c r="E15" s="15"/>
      <c r="F15" s="15"/>
      <c r="G15" s="18"/>
      <c r="H15" s="18"/>
      <c r="I15" s="18"/>
      <c r="J15" s="18"/>
      <c r="K15" s="18"/>
      <c r="L15" s="18"/>
      <c r="M15" s="18"/>
      <c r="N15" s="18"/>
      <c r="O15" s="18"/>
      <c r="P15" s="18"/>
      <c r="Q15" s="14"/>
      <c r="R15" s="14"/>
      <c r="S15" s="14"/>
      <c r="T15" s="14"/>
      <c r="U15" s="14"/>
    </row>
    <row r="16" spans="1:24" ht="28.5" customHeight="1" x14ac:dyDescent="0.55000000000000004">
      <c r="A16" s="22"/>
      <c r="B16" s="22" t="s">
        <v>17</v>
      </c>
      <c r="C16" s="40">
        <f>G4</f>
        <v>7</v>
      </c>
      <c r="D16" s="22" t="s">
        <v>0</v>
      </c>
      <c r="E16" s="45" t="s">
        <v>58</v>
      </c>
      <c r="F16" s="22" t="s">
        <v>5</v>
      </c>
      <c r="G16" s="45" t="s">
        <v>58</v>
      </c>
      <c r="H16" s="11" t="s">
        <v>16</v>
      </c>
      <c r="I16" s="40">
        <f>G4</f>
        <v>7</v>
      </c>
      <c r="J16" s="22" t="s">
        <v>15</v>
      </c>
      <c r="K16" s="45" t="s">
        <v>58</v>
      </c>
      <c r="L16" s="43" t="s">
        <v>59</v>
      </c>
      <c r="M16" s="21"/>
      <c r="N16" s="22"/>
      <c r="O16" s="22"/>
      <c r="P16" s="22"/>
      <c r="Q16" s="18"/>
      <c r="R16" s="14"/>
      <c r="S16" s="14"/>
      <c r="T16" s="14"/>
      <c r="U16" s="14"/>
      <c r="V16" s="14"/>
    </row>
    <row r="17" spans="1:22" ht="38.5" customHeight="1" x14ac:dyDescent="0.55000000000000004">
      <c r="A17" s="21" t="s">
        <v>21</v>
      </c>
      <c r="B17" s="21"/>
      <c r="C17" s="21"/>
      <c r="D17" s="22"/>
      <c r="E17" s="22"/>
      <c r="F17" s="22"/>
      <c r="G17" s="22"/>
      <c r="H17" s="22"/>
      <c r="I17" s="22"/>
      <c r="J17" s="22"/>
      <c r="K17" s="22"/>
      <c r="L17" s="21"/>
      <c r="M17" s="22"/>
      <c r="N17" s="22"/>
      <c r="O17" s="22"/>
      <c r="P17" s="18"/>
      <c r="Q17" s="14"/>
      <c r="R17" s="14"/>
      <c r="S17" s="14"/>
      <c r="T17" s="14"/>
      <c r="U17" s="14"/>
    </row>
    <row r="18" spans="1:22" ht="55.5" customHeight="1" x14ac:dyDescent="0.55000000000000004">
      <c r="A18" s="396" t="s">
        <v>3</v>
      </c>
      <c r="B18" s="396"/>
      <c r="C18" s="396"/>
      <c r="D18" s="396"/>
      <c r="E18" s="396"/>
      <c r="F18" s="396"/>
      <c r="G18" s="396"/>
      <c r="H18" s="396"/>
      <c r="I18" s="396"/>
      <c r="J18" s="396"/>
      <c r="K18" s="396"/>
      <c r="L18" s="396"/>
      <c r="M18" s="396"/>
      <c r="N18" s="396"/>
      <c r="O18" s="396"/>
      <c r="P18" s="396"/>
      <c r="Q18" s="396"/>
      <c r="R18" s="396"/>
      <c r="S18" s="396"/>
      <c r="T18" s="396"/>
      <c r="U18" s="22"/>
    </row>
    <row r="19" spans="1:22" ht="18.5" customHeight="1" x14ac:dyDescent="0.55000000000000004">
      <c r="A19" s="21"/>
      <c r="B19" s="31" t="s">
        <v>29</v>
      </c>
      <c r="C19" s="31"/>
      <c r="D19" s="31"/>
      <c r="E19" s="31"/>
      <c r="F19" s="31"/>
      <c r="G19" s="31"/>
      <c r="H19" s="31"/>
      <c r="I19" s="31"/>
      <c r="J19" s="31"/>
      <c r="K19" s="31"/>
      <c r="L19" s="31"/>
      <c r="M19" s="31"/>
      <c r="N19" s="31"/>
      <c r="O19" s="31"/>
      <c r="P19" s="31"/>
      <c r="Q19" s="31"/>
      <c r="R19" s="31"/>
      <c r="S19" s="31"/>
      <c r="T19" s="31"/>
      <c r="U19" s="31"/>
    </row>
    <row r="20" spans="1:22" x14ac:dyDescent="0.55000000000000004">
      <c r="A20" s="21"/>
      <c r="B20" s="31" t="s">
        <v>30</v>
      </c>
      <c r="C20" s="31"/>
      <c r="D20" s="31"/>
      <c r="E20" s="31"/>
      <c r="F20" s="31"/>
      <c r="G20" s="31"/>
      <c r="H20" s="31"/>
      <c r="I20" s="31"/>
      <c r="J20" s="31"/>
      <c r="K20" s="31"/>
      <c r="L20" s="31"/>
      <c r="M20" s="31"/>
      <c r="N20" s="31"/>
      <c r="O20" s="31"/>
      <c r="P20" s="31"/>
      <c r="Q20" s="31"/>
      <c r="R20" s="31"/>
      <c r="S20" s="31"/>
      <c r="T20" s="31"/>
      <c r="U20" s="31"/>
    </row>
    <row r="21" spans="1:22" x14ac:dyDescent="0.55000000000000004">
      <c r="A21" s="21"/>
      <c r="B21" s="28"/>
      <c r="C21" s="21"/>
      <c r="D21" s="21"/>
      <c r="E21" s="21"/>
      <c r="F21" s="21"/>
      <c r="G21" s="21"/>
      <c r="H21" s="21"/>
      <c r="I21" s="21"/>
      <c r="J21" s="21"/>
      <c r="K21" s="21"/>
      <c r="L21" s="21"/>
      <c r="M21" s="21"/>
      <c r="N21" s="21"/>
      <c r="O21" s="21"/>
      <c r="P21" s="21"/>
      <c r="Q21" s="21"/>
      <c r="R21" s="21"/>
      <c r="S21" s="21"/>
      <c r="T21" s="21"/>
      <c r="U21" s="21"/>
    </row>
    <row r="22" spans="1:22" ht="18.5" thickBot="1" x14ac:dyDescent="0.6">
      <c r="A22" s="21"/>
      <c r="B22" s="31" t="s">
        <v>22</v>
      </c>
      <c r="C22" s="31"/>
      <c r="D22" s="31"/>
      <c r="E22" s="31"/>
      <c r="F22" s="31"/>
      <c r="G22" s="31"/>
      <c r="H22" s="31"/>
      <c r="I22" s="31"/>
      <c r="J22" s="31"/>
      <c r="K22" s="31"/>
      <c r="L22" s="31"/>
      <c r="M22" s="31"/>
      <c r="N22" s="31"/>
      <c r="O22" s="31"/>
      <c r="P22" s="31"/>
      <c r="Q22" s="31"/>
      <c r="R22" s="31"/>
      <c r="S22" s="31"/>
      <c r="T22" s="31"/>
      <c r="U22" s="31"/>
    </row>
    <row r="23" spans="1:22" ht="72.5" customHeight="1" thickBot="1" x14ac:dyDescent="0.6">
      <c r="A23" s="21"/>
      <c r="B23" s="32"/>
      <c r="C23" s="117" t="s">
        <v>146</v>
      </c>
      <c r="D23" s="47" t="s">
        <v>61</v>
      </c>
      <c r="E23" s="46"/>
      <c r="F23" s="24"/>
      <c r="G23" s="24"/>
      <c r="H23" s="24"/>
      <c r="I23" s="24"/>
      <c r="J23" s="24"/>
      <c r="K23" s="24"/>
      <c r="L23" s="24"/>
      <c r="M23" s="24"/>
      <c r="N23" s="24"/>
      <c r="O23" s="24"/>
      <c r="P23" s="24"/>
      <c r="Q23" s="24"/>
      <c r="R23" s="24"/>
      <c r="S23" s="24"/>
      <c r="T23" s="29"/>
      <c r="U23" s="29"/>
      <c r="V23" s="29"/>
    </row>
    <row r="24" spans="1:22" ht="28" customHeight="1" x14ac:dyDescent="0.55000000000000004">
      <c r="A24" s="21"/>
      <c r="B24" s="31" t="s">
        <v>23</v>
      </c>
      <c r="C24" s="31"/>
      <c r="D24" s="31"/>
      <c r="E24" s="31"/>
      <c r="F24" s="31"/>
      <c r="G24" s="31"/>
      <c r="H24" s="31"/>
      <c r="I24" s="31"/>
      <c r="J24" s="31"/>
      <c r="K24" s="31"/>
      <c r="L24" s="31"/>
      <c r="M24" s="31"/>
      <c r="N24" s="31"/>
      <c r="O24" s="31"/>
      <c r="P24" s="31"/>
      <c r="Q24" s="31"/>
      <c r="R24" s="31"/>
      <c r="S24" s="31"/>
      <c r="T24" s="31"/>
      <c r="U24" s="31"/>
    </row>
    <row r="25" spans="1:22" ht="23" customHeight="1" x14ac:dyDescent="0.55000000000000004">
      <c r="A25" s="21"/>
      <c r="B25" s="28"/>
      <c r="C25" s="21"/>
      <c r="D25" s="21"/>
      <c r="E25" s="21"/>
      <c r="F25" s="21"/>
      <c r="G25" s="21"/>
      <c r="H25" s="21"/>
      <c r="I25" s="21"/>
      <c r="J25" s="21"/>
      <c r="K25" s="21"/>
      <c r="L25" s="21"/>
      <c r="M25" s="21"/>
      <c r="N25" s="21"/>
      <c r="O25" s="21"/>
      <c r="P25" s="21"/>
      <c r="Q25" s="21"/>
      <c r="R25" s="21"/>
      <c r="S25" s="21"/>
      <c r="T25" s="21"/>
      <c r="U25" s="21"/>
    </row>
    <row r="26" spans="1:22" ht="20.149999999999999" customHeight="1" x14ac:dyDescent="0.55000000000000004">
      <c r="A26" s="21"/>
      <c r="B26" s="31" t="s">
        <v>24</v>
      </c>
      <c r="C26" s="31"/>
      <c r="D26" s="31"/>
      <c r="E26" s="31"/>
      <c r="F26" s="31"/>
      <c r="G26" s="31"/>
      <c r="H26" s="31"/>
      <c r="I26" s="31"/>
      <c r="J26" s="31"/>
      <c r="K26" s="31"/>
      <c r="L26" s="31"/>
      <c r="M26" s="31"/>
      <c r="N26" s="31"/>
      <c r="O26" s="31"/>
      <c r="P26" s="31"/>
      <c r="Q26" s="31"/>
      <c r="R26" s="31"/>
      <c r="S26" s="31"/>
      <c r="T26" s="31"/>
      <c r="U26" s="21"/>
    </row>
    <row r="27" spans="1:22" ht="32" customHeight="1" x14ac:dyDescent="0.55000000000000004">
      <c r="A27" s="21"/>
      <c r="B27" s="28"/>
      <c r="C27" s="21"/>
      <c r="D27" s="21"/>
      <c r="E27" s="21"/>
      <c r="F27" s="21"/>
      <c r="G27" s="21"/>
      <c r="H27" s="21"/>
      <c r="I27" s="21"/>
      <c r="J27" s="21"/>
      <c r="K27" s="21"/>
      <c r="L27" s="21"/>
      <c r="M27" s="21"/>
      <c r="N27" s="21"/>
      <c r="O27" s="21"/>
      <c r="P27" s="21"/>
      <c r="Q27" s="21"/>
      <c r="R27" s="21"/>
      <c r="S27" s="21"/>
      <c r="T27" s="21"/>
      <c r="U27" s="21"/>
    </row>
    <row r="28" spans="1:22" s="17" customFormat="1" ht="19" customHeight="1" x14ac:dyDescent="0.55000000000000004">
      <c r="A28" s="21"/>
      <c r="B28" s="31" t="s">
        <v>114</v>
      </c>
      <c r="C28" s="31"/>
      <c r="D28" s="31"/>
      <c r="E28" s="31"/>
      <c r="F28" s="31"/>
      <c r="G28" s="31"/>
      <c r="H28" s="31"/>
      <c r="I28" s="31"/>
      <c r="J28" s="31"/>
      <c r="K28" s="31"/>
      <c r="L28" s="31"/>
      <c r="M28" s="31"/>
      <c r="N28" s="31"/>
      <c r="O28" s="31"/>
      <c r="P28" s="31"/>
      <c r="Q28" s="31"/>
      <c r="R28" s="31"/>
      <c r="S28" s="31"/>
      <c r="T28" s="31"/>
      <c r="U28" s="21"/>
    </row>
    <row r="29" spans="1:22" s="17" customFormat="1" ht="19" customHeight="1" x14ac:dyDescent="0.55000000000000004">
      <c r="A29" s="21"/>
      <c r="B29" s="83"/>
      <c r="C29" s="84" t="s">
        <v>115</v>
      </c>
      <c r="D29" s="31" t="s">
        <v>112</v>
      </c>
      <c r="E29" s="31"/>
      <c r="F29" s="31"/>
      <c r="G29" s="31"/>
      <c r="H29" s="31"/>
      <c r="I29" s="31"/>
      <c r="J29" s="31"/>
      <c r="K29" s="31"/>
      <c r="L29" s="31"/>
      <c r="M29" s="31"/>
      <c r="N29" s="31"/>
      <c r="O29" s="31"/>
      <c r="P29" s="31"/>
      <c r="Q29" s="31"/>
      <c r="R29" s="31"/>
      <c r="S29" s="31"/>
      <c r="T29" s="31"/>
      <c r="U29" s="21"/>
    </row>
    <row r="30" spans="1:22" ht="21" customHeight="1" x14ac:dyDescent="0.55000000000000004">
      <c r="A30" s="21"/>
      <c r="B30" s="14"/>
      <c r="C30" s="86" t="s">
        <v>110</v>
      </c>
      <c r="D30" s="31" t="s">
        <v>113</v>
      </c>
      <c r="E30" s="31"/>
      <c r="H30" s="31"/>
      <c r="I30" s="31"/>
      <c r="J30" s="33" t="s">
        <v>31</v>
      </c>
      <c r="K30" s="85">
        <v>10565000</v>
      </c>
      <c r="L30" s="31" t="s">
        <v>18</v>
      </c>
      <c r="M30" s="14"/>
      <c r="N30" s="14"/>
      <c r="O30" s="31"/>
      <c r="P30" s="31"/>
      <c r="Q30" s="31"/>
      <c r="R30" s="31"/>
      <c r="S30" s="31"/>
      <c r="T30" s="31"/>
      <c r="U30" s="21"/>
    </row>
    <row r="31" spans="1:22" ht="13" customHeight="1" x14ac:dyDescent="0.55000000000000004">
      <c r="A31" s="21"/>
      <c r="B31" s="30" t="s">
        <v>25</v>
      </c>
      <c r="C31" s="21"/>
      <c r="D31" s="21"/>
      <c r="E31" s="21"/>
      <c r="F31" s="21"/>
      <c r="G31" s="21"/>
      <c r="H31" s="21"/>
      <c r="I31" s="21"/>
      <c r="J31" s="21"/>
      <c r="K31" s="21"/>
      <c r="L31" s="21"/>
      <c r="M31" s="21"/>
      <c r="N31" s="21"/>
      <c r="O31" s="21"/>
      <c r="P31" s="21"/>
      <c r="Q31" s="21"/>
      <c r="R31" s="21"/>
      <c r="S31" s="21"/>
      <c r="T31" s="21"/>
      <c r="U31" s="21"/>
    </row>
    <row r="32" spans="1:22" ht="48.5" customHeight="1" x14ac:dyDescent="0.55000000000000004">
      <c r="A32" s="21"/>
      <c r="B32" s="31" t="s">
        <v>26</v>
      </c>
      <c r="C32" s="31"/>
      <c r="D32" s="31"/>
      <c r="E32" s="31"/>
      <c r="F32" s="31"/>
      <c r="G32" s="31"/>
      <c r="H32" s="31"/>
      <c r="I32" s="31"/>
      <c r="J32" s="31"/>
      <c r="K32" s="31"/>
      <c r="L32" s="31"/>
      <c r="M32" s="31"/>
      <c r="N32" s="31"/>
      <c r="O32" s="31"/>
      <c r="P32" s="31"/>
      <c r="Q32" s="31"/>
      <c r="R32" s="31"/>
      <c r="S32" s="31"/>
      <c r="T32" s="31"/>
      <c r="U32" s="21"/>
    </row>
    <row r="33" spans="1:24" ht="28" customHeight="1" x14ac:dyDescent="0.55000000000000004">
      <c r="A33" s="21"/>
      <c r="B33" s="31" t="s">
        <v>27</v>
      </c>
      <c r="C33" s="31"/>
      <c r="D33" s="31"/>
      <c r="E33" s="31"/>
      <c r="F33" s="31"/>
      <c r="G33" s="31"/>
      <c r="H33" s="31"/>
      <c r="I33" s="31"/>
      <c r="J33" s="31"/>
      <c r="K33" s="31"/>
      <c r="L33" s="31"/>
      <c r="M33" s="31"/>
      <c r="N33" s="31"/>
      <c r="O33" s="31"/>
      <c r="P33" s="31"/>
      <c r="Q33" s="31"/>
      <c r="R33" s="31"/>
      <c r="S33" s="31"/>
      <c r="T33" s="31"/>
      <c r="U33" s="21"/>
      <c r="V33" s="14"/>
      <c r="W33" s="14"/>
    </row>
    <row r="34" spans="1:24" ht="25" customHeight="1" x14ac:dyDescent="0.55000000000000004">
      <c r="A34" s="21"/>
      <c r="B34" s="31" t="s">
        <v>28</v>
      </c>
      <c r="C34" s="31"/>
      <c r="D34" s="31"/>
      <c r="E34" s="31"/>
      <c r="F34" s="31"/>
      <c r="G34" s="31"/>
      <c r="H34" s="31"/>
      <c r="I34" s="31"/>
      <c r="J34" s="31"/>
      <c r="K34" s="31"/>
      <c r="L34" s="31"/>
      <c r="M34" s="31"/>
      <c r="N34" s="31"/>
      <c r="O34" s="31"/>
      <c r="P34" s="31"/>
      <c r="Q34" s="31"/>
      <c r="R34" s="31"/>
      <c r="S34" s="31"/>
      <c r="T34" s="31"/>
      <c r="U34" s="21"/>
      <c r="V34" s="14"/>
      <c r="W34" s="14"/>
      <c r="X34" s="14"/>
    </row>
    <row r="35" spans="1:24" ht="25" customHeight="1" x14ac:dyDescent="0.55000000000000004">
      <c r="A35" s="21"/>
      <c r="B35" s="28"/>
      <c r="C35" s="21"/>
      <c r="D35" s="21"/>
      <c r="E35" s="21"/>
      <c r="F35" s="21"/>
      <c r="G35" s="21"/>
      <c r="H35" s="21"/>
      <c r="I35" s="21"/>
      <c r="J35" s="21"/>
      <c r="K35" s="21"/>
      <c r="L35" s="21"/>
      <c r="M35" s="21"/>
      <c r="N35" s="21"/>
      <c r="O35" s="21"/>
      <c r="P35" s="21"/>
      <c r="Q35" s="21"/>
      <c r="R35" s="21"/>
      <c r="S35" s="21"/>
      <c r="T35" s="21"/>
      <c r="U35" s="21"/>
      <c r="V35" s="14"/>
      <c r="W35" s="14"/>
      <c r="X35" s="14"/>
    </row>
    <row r="36" spans="1:24" ht="25" customHeight="1" x14ac:dyDescent="0.55000000000000004">
      <c r="A36" s="21"/>
      <c r="B36" s="21"/>
      <c r="C36" s="21"/>
      <c r="D36" s="21"/>
      <c r="E36" s="21"/>
      <c r="F36" s="21"/>
      <c r="G36" s="21"/>
      <c r="H36" s="21"/>
      <c r="I36" s="21"/>
      <c r="J36" s="21"/>
      <c r="K36" s="21"/>
      <c r="L36" s="21"/>
      <c r="M36" s="21"/>
      <c r="N36" s="21"/>
      <c r="O36" s="21"/>
      <c r="P36" s="21"/>
      <c r="Q36" s="21"/>
      <c r="R36" s="21"/>
      <c r="S36" s="21"/>
      <c r="T36" s="21"/>
      <c r="U36" s="21"/>
      <c r="V36" s="14"/>
      <c r="W36" s="14"/>
      <c r="X36" s="14"/>
    </row>
    <row r="37" spans="1:24" ht="25" customHeight="1" x14ac:dyDescent="0.55000000000000004">
      <c r="A37" s="21"/>
      <c r="B37" s="21"/>
      <c r="C37" s="21"/>
      <c r="D37" s="21"/>
      <c r="E37" s="21"/>
      <c r="F37" s="21"/>
      <c r="G37" s="21"/>
      <c r="H37" s="21"/>
      <c r="I37" s="21"/>
      <c r="J37" s="21"/>
      <c r="K37" s="21"/>
      <c r="L37" s="21"/>
      <c r="M37" s="21"/>
      <c r="N37" s="21"/>
      <c r="O37" s="21"/>
      <c r="P37" s="21"/>
      <c r="Q37" s="21"/>
      <c r="R37" s="21"/>
      <c r="S37" s="21"/>
      <c r="T37" s="21"/>
      <c r="U37" s="21"/>
      <c r="V37" s="14"/>
      <c r="W37" s="14"/>
      <c r="X37" s="14"/>
    </row>
    <row r="38" spans="1:24" ht="25" customHeight="1" x14ac:dyDescent="0.55000000000000004">
      <c r="A38" s="21"/>
      <c r="B38" s="21"/>
      <c r="C38" s="21"/>
      <c r="D38" s="21"/>
      <c r="E38" s="21"/>
      <c r="F38" s="21"/>
      <c r="G38" s="21"/>
      <c r="H38" s="21"/>
      <c r="I38" s="21"/>
      <c r="J38" s="21"/>
      <c r="K38" s="21"/>
      <c r="L38" s="21"/>
      <c r="M38" s="21"/>
      <c r="N38" s="21"/>
      <c r="O38" s="21"/>
      <c r="P38" s="21"/>
      <c r="Q38" s="21"/>
      <c r="R38" s="21"/>
      <c r="S38" s="21"/>
      <c r="T38" s="21"/>
      <c r="U38" s="21"/>
      <c r="V38" s="14"/>
      <c r="W38" s="14"/>
      <c r="X38" s="14"/>
    </row>
    <row r="39" spans="1:24" ht="25" customHeight="1" x14ac:dyDescent="0.55000000000000004">
      <c r="A39" s="21"/>
      <c r="B39" s="21"/>
      <c r="C39" s="21"/>
      <c r="D39" s="21"/>
      <c r="E39" s="21"/>
      <c r="F39" s="21"/>
      <c r="G39" s="21"/>
      <c r="H39" s="21"/>
      <c r="I39" s="21"/>
      <c r="J39" s="21"/>
      <c r="K39" s="21"/>
      <c r="L39" s="21"/>
      <c r="M39" s="21"/>
      <c r="N39" s="21"/>
      <c r="O39" s="21"/>
      <c r="P39" s="21"/>
      <c r="Q39" s="21"/>
      <c r="R39" s="21"/>
      <c r="S39" s="21"/>
      <c r="T39" s="21"/>
      <c r="U39" s="21"/>
      <c r="V39" s="14"/>
      <c r="W39" s="14"/>
      <c r="X39" s="14"/>
    </row>
    <row r="40" spans="1:24" ht="25" customHeight="1" x14ac:dyDescent="0.55000000000000004">
      <c r="A40" s="21"/>
      <c r="B40" s="21"/>
      <c r="C40" s="21"/>
      <c r="D40" s="21"/>
      <c r="E40" s="21"/>
      <c r="F40" s="21"/>
      <c r="G40" s="21"/>
      <c r="H40" s="21"/>
      <c r="I40" s="21"/>
      <c r="J40" s="21"/>
      <c r="K40" s="21"/>
      <c r="L40" s="21"/>
      <c r="M40" s="21"/>
      <c r="N40" s="21"/>
      <c r="O40" s="21"/>
      <c r="P40" s="21"/>
      <c r="Q40" s="21"/>
      <c r="R40" s="21"/>
      <c r="S40" s="21"/>
      <c r="T40" s="21"/>
      <c r="U40" s="21"/>
      <c r="V40" s="14"/>
      <c r="W40" s="14"/>
      <c r="X40" s="14"/>
    </row>
    <row r="41" spans="1:24" ht="25" customHeight="1" x14ac:dyDescent="0.55000000000000004">
      <c r="A41" s="21"/>
      <c r="B41" s="21"/>
      <c r="C41" s="21"/>
      <c r="D41" s="21"/>
      <c r="E41" s="21"/>
      <c r="F41" s="21"/>
      <c r="G41" s="21"/>
      <c r="H41" s="21"/>
      <c r="I41" s="21"/>
      <c r="J41" s="21"/>
      <c r="K41" s="21"/>
      <c r="L41" s="21"/>
      <c r="M41" s="21"/>
      <c r="N41" s="21"/>
      <c r="O41" s="21"/>
      <c r="P41" s="21"/>
      <c r="Q41" s="21"/>
      <c r="R41" s="21"/>
      <c r="S41" s="21"/>
      <c r="T41" s="21"/>
      <c r="U41" s="21"/>
      <c r="V41" s="14"/>
      <c r="W41" s="14"/>
      <c r="X41" s="14"/>
    </row>
    <row r="42" spans="1:24" ht="25" customHeight="1" x14ac:dyDescent="0.55000000000000004">
      <c r="A42" s="21"/>
      <c r="B42" s="21"/>
      <c r="C42" s="21"/>
      <c r="D42" s="21"/>
      <c r="E42" s="21"/>
      <c r="F42" s="21"/>
      <c r="G42" s="21"/>
      <c r="H42" s="21"/>
      <c r="I42" s="21"/>
      <c r="J42" s="21"/>
      <c r="K42" s="21"/>
      <c r="L42" s="21"/>
      <c r="M42" s="21"/>
      <c r="N42" s="21"/>
      <c r="O42" s="21"/>
      <c r="P42" s="21"/>
      <c r="Q42" s="21"/>
      <c r="R42" s="21"/>
      <c r="S42" s="21"/>
      <c r="T42" s="21"/>
      <c r="U42" s="21"/>
      <c r="V42" s="14"/>
      <c r="W42" s="14"/>
      <c r="X42" s="14"/>
    </row>
    <row r="43" spans="1:24" ht="25" customHeight="1" x14ac:dyDescent="0.55000000000000004">
      <c r="A43" s="21"/>
      <c r="B43" s="21"/>
      <c r="C43" s="21"/>
      <c r="D43" s="21"/>
      <c r="E43" s="21"/>
      <c r="F43" s="21"/>
      <c r="G43" s="21"/>
      <c r="H43" s="21"/>
      <c r="I43" s="21"/>
      <c r="J43" s="21"/>
      <c r="K43" s="21"/>
      <c r="L43" s="21"/>
      <c r="M43" s="21"/>
      <c r="N43" s="21"/>
      <c r="O43" s="21"/>
      <c r="P43" s="21"/>
      <c r="Q43" s="21"/>
      <c r="R43" s="21"/>
      <c r="S43" s="21"/>
      <c r="T43" s="21"/>
      <c r="U43" s="21"/>
      <c r="V43" s="14"/>
      <c r="W43" s="14"/>
      <c r="X43" s="14"/>
    </row>
    <row r="44" spans="1:24" ht="25" customHeight="1" x14ac:dyDescent="0.55000000000000004">
      <c r="A44" s="21"/>
      <c r="B44" s="21"/>
      <c r="C44" s="21"/>
      <c r="D44" s="21"/>
      <c r="E44" s="21"/>
      <c r="F44" s="21"/>
      <c r="G44" s="21"/>
      <c r="H44" s="21"/>
      <c r="I44" s="21"/>
      <c r="J44" s="21"/>
      <c r="K44" s="21"/>
      <c r="L44" s="21"/>
      <c r="M44" s="21"/>
      <c r="N44" s="21"/>
      <c r="O44" s="21"/>
      <c r="P44" s="21"/>
      <c r="Q44" s="21"/>
      <c r="R44" s="21"/>
      <c r="S44" s="21"/>
      <c r="T44" s="21"/>
      <c r="U44" s="21"/>
    </row>
    <row r="45" spans="1:24" ht="25" customHeight="1" x14ac:dyDescent="0.55000000000000004">
      <c r="A45" s="21"/>
      <c r="B45" s="21"/>
      <c r="C45" s="21"/>
      <c r="D45" s="21"/>
      <c r="E45" s="21"/>
      <c r="F45" s="21"/>
      <c r="G45" s="21"/>
      <c r="H45" s="21"/>
      <c r="I45" s="21"/>
      <c r="J45" s="21"/>
      <c r="K45" s="21"/>
      <c r="L45" s="21"/>
      <c r="M45" s="21"/>
      <c r="N45" s="21"/>
      <c r="O45" s="21"/>
      <c r="P45" s="21"/>
      <c r="Q45" s="21"/>
      <c r="R45" s="21"/>
      <c r="S45" s="21"/>
      <c r="T45" s="21"/>
      <c r="U45" s="21"/>
    </row>
    <row r="46" spans="1:24" ht="25" customHeight="1" x14ac:dyDescent="0.55000000000000004">
      <c r="A46" s="21"/>
      <c r="B46" s="21"/>
      <c r="C46" s="21"/>
      <c r="D46" s="21"/>
      <c r="E46" s="21"/>
      <c r="F46" s="21"/>
      <c r="G46" s="21"/>
      <c r="H46" s="21"/>
      <c r="I46" s="21"/>
      <c r="J46" s="21"/>
      <c r="K46" s="21"/>
      <c r="L46" s="21"/>
      <c r="M46" s="21"/>
      <c r="N46" s="21"/>
      <c r="O46" s="21"/>
      <c r="P46" s="21"/>
      <c r="Q46" s="21"/>
      <c r="R46" s="21"/>
      <c r="S46" s="21"/>
      <c r="T46" s="21"/>
      <c r="U46" s="21"/>
    </row>
    <row r="47" spans="1:24" ht="43.5" customHeight="1" x14ac:dyDescent="0.55000000000000004">
      <c r="A47" s="21"/>
      <c r="B47" s="21"/>
      <c r="C47" s="21"/>
      <c r="D47" s="21"/>
      <c r="E47" s="21"/>
      <c r="F47" s="21"/>
      <c r="G47" s="21"/>
      <c r="H47" s="21"/>
      <c r="I47" s="21"/>
      <c r="J47" s="21"/>
      <c r="K47" s="21"/>
      <c r="L47" s="21"/>
      <c r="M47" s="21"/>
      <c r="N47" s="21"/>
      <c r="O47" s="21"/>
      <c r="P47" s="21"/>
      <c r="Q47" s="21"/>
      <c r="R47" s="21"/>
      <c r="S47" s="21"/>
      <c r="T47" s="21"/>
      <c r="U47" s="21"/>
    </row>
    <row r="48" spans="1:24" ht="44" customHeight="1" x14ac:dyDescent="0.55000000000000004">
      <c r="A48" s="21"/>
      <c r="B48" s="21"/>
      <c r="C48" s="21"/>
      <c r="D48" s="21"/>
      <c r="E48" s="21"/>
      <c r="F48" s="21"/>
      <c r="G48" s="21"/>
      <c r="H48" s="21"/>
      <c r="I48" s="21"/>
      <c r="J48" s="21"/>
      <c r="K48" s="21"/>
      <c r="L48" s="21"/>
      <c r="M48" s="21"/>
      <c r="N48" s="21"/>
      <c r="O48" s="21"/>
      <c r="P48" s="21"/>
      <c r="Q48" s="21"/>
      <c r="R48" s="21"/>
      <c r="S48" s="21"/>
      <c r="T48" s="21"/>
      <c r="U48" s="21"/>
    </row>
  </sheetData>
  <mergeCells count="4">
    <mergeCell ref="A2:E2"/>
    <mergeCell ref="U5:X5"/>
    <mergeCell ref="A8:E8"/>
    <mergeCell ref="A18:T18"/>
  </mergeCells>
  <phoneticPr fontId="5"/>
  <conditionalFormatting sqref="C16 E16 G16 I16 K16:L16">
    <cfRule type="containsBlanks" dxfId="19" priority="11">
      <formula>LEN(TRIM(C16))=0</formula>
    </cfRule>
  </conditionalFormatting>
  <conditionalFormatting sqref="D23">
    <cfRule type="containsBlanks" dxfId="18" priority="7">
      <formula>LEN(TRIM(D23))=0</formula>
    </cfRule>
  </conditionalFormatting>
  <conditionalFormatting sqref="G4">
    <cfRule type="containsBlanks" dxfId="17" priority="6">
      <formula>LEN(TRIM(G4))=0</formula>
    </cfRule>
  </conditionalFormatting>
  <conditionalFormatting sqref="Q8:Q11">
    <cfRule type="containsBlanks" dxfId="16" priority="5">
      <formula>LEN(TRIM(Q8))=0</formula>
    </cfRule>
  </conditionalFormatting>
  <conditionalFormatting sqref="R12">
    <cfRule type="containsBlanks" dxfId="15" priority="4">
      <formula>LEN(TRIM(R12))=0</formula>
    </cfRule>
  </conditionalFormatting>
  <conditionalFormatting sqref="Q12">
    <cfRule type="containsText" dxfId="14" priority="3" operator="containsText" text="▼選択肢">
      <formula>NOT(ISERROR(SEARCH("▼選択肢",Q12)))</formula>
    </cfRule>
  </conditionalFormatting>
  <conditionalFormatting sqref="K30">
    <cfRule type="containsBlanks" dxfId="13" priority="2">
      <formula>LEN(TRIM(K30))=0</formula>
    </cfRule>
  </conditionalFormatting>
  <conditionalFormatting sqref="C29:C30">
    <cfRule type="containsBlanks" dxfId="12" priority="1">
      <formula>LEN(TRIM(C29))=0</formula>
    </cfRule>
  </conditionalFormatting>
  <dataValidations count="4">
    <dataValidation type="whole" allowBlank="1" showInputMessage="1" showErrorMessage="1" sqref="G4 K30" xr:uid="{2BC54FF7-E67F-46A8-990B-B0A76470F3EB}">
      <formula1>0</formula1>
      <formula2>111111111111111000</formula2>
    </dataValidation>
    <dataValidation type="list" allowBlank="1" showInputMessage="1" showErrorMessage="1" sqref="Q12" xr:uid="{A71B4992-FD47-436D-8449-C797089807DE}">
      <formula1>"▼選択肢,代表理事,代表,理事長,理事,会長,委員長"</formula1>
    </dataValidation>
    <dataValidation type="list" allowBlank="1" showInputMessage="1" showErrorMessage="1" sqref="C29:C30" xr:uid="{7DF87072-1925-4CDE-8FE2-CBF488E78A21}">
      <formula1>"▼選択,〇"</formula1>
    </dataValidation>
    <dataValidation type="list" allowBlank="1" showInputMessage="1" showErrorMessage="1" sqref="C23" xr:uid="{EB976E11-535E-44EF-A061-F30018F34632}">
      <formula1>"▼選択,変更,中止,廃止"</formula1>
    </dataValidation>
  </dataValidations>
  <pageMargins left="0.7" right="0.7" top="0.75" bottom="0.75" header="0.3" footer="0.3"/>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12844-29ED-4049-814D-6BCFF59651F9}">
  <sheetPr>
    <pageSetUpPr fitToPage="1"/>
  </sheetPr>
  <dimension ref="A1:L154"/>
  <sheetViews>
    <sheetView view="pageBreakPreview" zoomScale="68" zoomScaleNormal="100" zoomScaleSheetLayoutView="68" workbookViewId="0">
      <selection activeCell="B30" sqref="B30:D30"/>
    </sheetView>
  </sheetViews>
  <sheetFormatPr defaultColWidth="8.58203125" defaultRowHeight="20" customHeight="1" x14ac:dyDescent="0.25"/>
  <cols>
    <col min="1" max="1" width="76.6640625" style="126" customWidth="1"/>
    <col min="2" max="2" width="59.83203125" style="126" customWidth="1"/>
    <col min="3" max="3" width="16" style="126" customWidth="1"/>
    <col min="4" max="4" width="5.08203125" style="126" customWidth="1"/>
    <col min="5" max="5" width="9.6640625" style="126" customWidth="1"/>
    <col min="6" max="6" width="15.33203125" style="126" customWidth="1"/>
    <col min="7" max="7" width="24.75" style="126" customWidth="1"/>
    <col min="8" max="10" width="3.58203125" style="186" customWidth="1"/>
    <col min="11" max="11" width="3.33203125" style="186" customWidth="1"/>
    <col min="12" max="16384" width="8.58203125" style="126"/>
  </cols>
  <sheetData>
    <row r="1" spans="1:12" ht="50" customHeight="1" x14ac:dyDescent="0.25">
      <c r="A1" s="155" t="s">
        <v>111</v>
      </c>
      <c r="B1" s="155"/>
      <c r="C1" s="155"/>
      <c r="D1" s="155"/>
      <c r="E1" s="155" t="s">
        <v>269</v>
      </c>
      <c r="F1" s="155"/>
      <c r="G1" s="155"/>
      <c r="H1" s="155"/>
      <c r="I1" s="155"/>
      <c r="J1" s="155"/>
      <c r="K1" s="155"/>
      <c r="L1" s="155"/>
    </row>
    <row r="2" spans="1:12" ht="20" customHeight="1" thickBot="1" x14ac:dyDescent="0.3">
      <c r="A2" s="122"/>
      <c r="B2" s="122"/>
      <c r="C2" s="122"/>
      <c r="D2" s="122"/>
      <c r="E2" s="125"/>
      <c r="F2" s="187"/>
      <c r="G2" s="188"/>
    </row>
    <row r="3" spans="1:12" ht="20" customHeight="1" x14ac:dyDescent="0.25">
      <c r="A3" s="373" t="s">
        <v>67</v>
      </c>
      <c r="B3" s="555"/>
      <c r="C3" s="135"/>
      <c r="D3" s="135"/>
      <c r="E3" s="135"/>
      <c r="F3" s="132"/>
      <c r="G3" s="189"/>
    </row>
    <row r="4" spans="1:12" ht="20" customHeight="1" x14ac:dyDescent="0.25">
      <c r="A4" s="374" t="s">
        <v>33</v>
      </c>
      <c r="B4" s="556"/>
      <c r="C4" s="135"/>
      <c r="D4" s="135"/>
      <c r="E4" s="135"/>
      <c r="F4" s="190"/>
      <c r="G4" s="190"/>
    </row>
    <row r="5" spans="1:12" ht="20" customHeight="1" x14ac:dyDescent="0.25">
      <c r="A5" s="374" t="s">
        <v>34</v>
      </c>
      <c r="B5" s="557"/>
      <c r="C5" s="135"/>
      <c r="D5" s="135"/>
      <c r="E5" s="135"/>
      <c r="F5" s="191"/>
      <c r="G5" s="191"/>
      <c r="H5" s="126"/>
      <c r="I5" s="126"/>
      <c r="J5" s="126"/>
      <c r="K5" s="126"/>
    </row>
    <row r="6" spans="1:12" ht="20" customHeight="1" x14ac:dyDescent="0.25">
      <c r="A6" s="374" t="s">
        <v>35</v>
      </c>
      <c r="B6" s="558"/>
      <c r="C6" s="135"/>
      <c r="D6" s="135"/>
      <c r="E6" s="135"/>
      <c r="F6" s="191"/>
      <c r="G6" s="191"/>
      <c r="H6" s="126"/>
      <c r="I6" s="126"/>
      <c r="J6" s="126"/>
      <c r="K6" s="126"/>
    </row>
    <row r="7" spans="1:12" ht="20" customHeight="1" x14ac:dyDescent="0.25">
      <c r="A7" s="374" t="s">
        <v>36</v>
      </c>
      <c r="B7" s="559"/>
      <c r="C7" s="135"/>
      <c r="D7" s="135"/>
      <c r="E7" s="135"/>
      <c r="H7" s="192"/>
      <c r="I7" s="192"/>
      <c r="J7" s="192"/>
      <c r="K7" s="192"/>
    </row>
    <row r="8" spans="1:12" ht="20" customHeight="1" x14ac:dyDescent="0.25">
      <c r="A8" s="374" t="s">
        <v>189</v>
      </c>
      <c r="B8" s="558"/>
      <c r="C8" s="135"/>
      <c r="D8" s="135"/>
      <c r="E8" s="135"/>
      <c r="H8" s="126"/>
      <c r="I8" s="126"/>
      <c r="J8" s="126"/>
      <c r="K8" s="126"/>
    </row>
    <row r="9" spans="1:12" ht="20" customHeight="1" x14ac:dyDescent="0.25">
      <c r="A9" s="374" t="s">
        <v>37</v>
      </c>
      <c r="B9" s="558"/>
      <c r="C9" s="130"/>
      <c r="D9" s="130"/>
      <c r="E9" s="130"/>
      <c r="H9" s="126"/>
      <c r="I9" s="126"/>
      <c r="J9" s="126"/>
      <c r="K9" s="126"/>
    </row>
    <row r="10" spans="1:12" ht="20" customHeight="1" x14ac:dyDescent="0.25">
      <c r="A10" s="374" t="s">
        <v>38</v>
      </c>
      <c r="B10" s="558"/>
      <c r="C10" s="130"/>
      <c r="D10" s="130"/>
      <c r="E10" s="130"/>
      <c r="H10" s="126"/>
      <c r="I10" s="126"/>
      <c r="J10" s="126"/>
      <c r="K10" s="126"/>
    </row>
    <row r="11" spans="1:12" ht="20" customHeight="1" x14ac:dyDescent="0.25">
      <c r="A11" s="374" t="s">
        <v>190</v>
      </c>
      <c r="B11" s="560"/>
      <c r="C11" s="130"/>
      <c r="D11" s="130"/>
      <c r="E11" s="130"/>
      <c r="H11" s="126"/>
      <c r="I11" s="126"/>
      <c r="J11" s="126"/>
      <c r="K11" s="126"/>
    </row>
    <row r="12" spans="1:12" ht="20" customHeight="1" thickBot="1" x14ac:dyDescent="0.35">
      <c r="A12" s="379" t="s">
        <v>191</v>
      </c>
      <c r="B12" s="380"/>
      <c r="C12" s="139" t="s">
        <v>1</v>
      </c>
      <c r="D12" s="130"/>
      <c r="E12" s="130"/>
      <c r="H12" s="126"/>
      <c r="I12" s="126"/>
      <c r="J12" s="126"/>
      <c r="K12" s="126"/>
    </row>
    <row r="13" spans="1:12" ht="20" customHeight="1" thickBot="1" x14ac:dyDescent="0.3">
      <c r="A13" s="124" t="s">
        <v>192</v>
      </c>
      <c r="B13" s="193"/>
      <c r="C13" s="130"/>
      <c r="D13" s="130"/>
      <c r="E13" s="130"/>
      <c r="H13" s="126"/>
      <c r="I13" s="126"/>
      <c r="J13" s="126"/>
      <c r="K13" s="126"/>
    </row>
    <row r="14" spans="1:12" ht="20" customHeight="1" thickBot="1" x14ac:dyDescent="0.3">
      <c r="A14" s="194" t="s">
        <v>45</v>
      </c>
      <c r="B14" s="561"/>
      <c r="C14" s="130"/>
      <c r="D14" s="130"/>
      <c r="E14" s="130"/>
      <c r="H14" s="196"/>
      <c r="I14" s="196"/>
      <c r="J14" s="196"/>
      <c r="K14" s="196"/>
    </row>
    <row r="15" spans="1:12" ht="20" customHeight="1" thickBot="1" x14ac:dyDescent="0.3">
      <c r="A15" s="143" t="s">
        <v>46</v>
      </c>
      <c r="B15" s="193"/>
      <c r="C15" s="130"/>
      <c r="D15" s="130"/>
      <c r="E15" s="130"/>
      <c r="H15" s="197"/>
      <c r="I15" s="197"/>
      <c r="J15" s="197"/>
      <c r="K15" s="198"/>
    </row>
    <row r="16" spans="1:12" ht="20" customHeight="1" thickBot="1" x14ac:dyDescent="0.3">
      <c r="A16" s="199" t="s">
        <v>193</v>
      </c>
      <c r="B16" s="562"/>
      <c r="C16" s="130"/>
      <c r="D16" s="130"/>
      <c r="E16" s="130"/>
    </row>
    <row r="17" spans="1:11" ht="20" customHeight="1" thickBot="1" x14ac:dyDescent="0.3">
      <c r="A17" s="153" t="s">
        <v>194</v>
      </c>
      <c r="B17" s="201"/>
      <c r="C17" s="130"/>
      <c r="D17" s="130"/>
      <c r="E17" s="130"/>
    </row>
    <row r="18" spans="1:11" ht="20" customHeight="1" x14ac:dyDescent="0.25">
      <c r="A18" s="202" t="s">
        <v>47</v>
      </c>
      <c r="B18" s="563"/>
      <c r="C18" s="130"/>
      <c r="D18" s="130"/>
      <c r="E18" s="130"/>
    </row>
    <row r="19" spans="1:11" ht="20" customHeight="1" x14ac:dyDescent="0.25">
      <c r="A19" s="204" t="s">
        <v>48</v>
      </c>
      <c r="B19" s="564"/>
      <c r="C19" s="130"/>
      <c r="D19" s="130"/>
      <c r="E19" s="130"/>
    </row>
    <row r="20" spans="1:11" ht="20" customHeight="1" x14ac:dyDescent="0.25">
      <c r="A20" s="206" t="s">
        <v>49</v>
      </c>
      <c r="B20" s="564"/>
      <c r="C20" s="130"/>
      <c r="D20" s="130"/>
      <c r="E20" s="130"/>
      <c r="H20" s="207"/>
      <c r="I20" s="207"/>
      <c r="J20" s="207"/>
      <c r="K20" s="207"/>
    </row>
    <row r="21" spans="1:11" ht="20" customHeight="1" x14ac:dyDescent="0.25">
      <c r="A21" s="206" t="s">
        <v>50</v>
      </c>
      <c r="B21" s="564"/>
      <c r="C21" s="130"/>
      <c r="D21" s="130"/>
      <c r="E21" s="130"/>
      <c r="H21" s="207"/>
      <c r="I21" s="207"/>
      <c r="J21" s="207"/>
      <c r="K21" s="207"/>
    </row>
    <row r="22" spans="1:11" ht="20" customHeight="1" thickBot="1" x14ac:dyDescent="0.3">
      <c r="A22" s="208" t="s">
        <v>195</v>
      </c>
      <c r="B22" s="565"/>
      <c r="C22" s="130"/>
      <c r="D22" s="130"/>
      <c r="E22" s="130"/>
      <c r="H22" s="210"/>
      <c r="I22" s="210"/>
      <c r="J22" s="210"/>
      <c r="K22" s="210"/>
    </row>
    <row r="23" spans="1:11" ht="20" customHeight="1" x14ac:dyDescent="0.25">
      <c r="A23" s="124"/>
      <c r="B23" s="201"/>
      <c r="C23" s="130"/>
      <c r="D23" s="130"/>
      <c r="E23" s="130"/>
      <c r="H23" s="211"/>
      <c r="I23" s="211"/>
      <c r="J23" s="211"/>
      <c r="K23" s="211"/>
    </row>
    <row r="24" spans="1:11" ht="20" customHeight="1" thickBot="1" x14ac:dyDescent="0.3">
      <c r="A24" s="212" t="s">
        <v>196</v>
      </c>
      <c r="B24" s="201"/>
      <c r="C24" s="130"/>
      <c r="D24" s="130"/>
      <c r="E24" s="130"/>
      <c r="H24" s="213"/>
      <c r="I24" s="213"/>
      <c r="J24" s="213"/>
      <c r="K24" s="213"/>
    </row>
    <row r="25" spans="1:11" ht="20" customHeight="1" x14ac:dyDescent="0.75">
      <c r="A25" s="214" t="s">
        <v>39</v>
      </c>
      <c r="B25" s="215">
        <f>B26+B27</f>
        <v>0</v>
      </c>
      <c r="C25" s="216" t="s">
        <v>40</v>
      </c>
      <c r="D25" s="217"/>
      <c r="E25" s="130"/>
      <c r="F25" s="218"/>
      <c r="H25" s="213"/>
      <c r="I25" s="213"/>
      <c r="J25" s="213"/>
      <c r="K25" s="213"/>
    </row>
    <row r="26" spans="1:11" ht="20" customHeight="1" x14ac:dyDescent="0.75">
      <c r="A26" s="219" t="s">
        <v>41</v>
      </c>
      <c r="B26" s="566"/>
      <c r="C26" s="216" t="s">
        <v>40</v>
      </c>
      <c r="D26" s="221"/>
      <c r="E26" s="222"/>
      <c r="F26" s="218"/>
      <c r="H26" s="213"/>
      <c r="I26" s="213"/>
      <c r="J26" s="213"/>
      <c r="K26" s="213"/>
    </row>
    <row r="27" spans="1:11" ht="20" customHeight="1" thickBot="1" x14ac:dyDescent="0.8">
      <c r="A27" s="223" t="s">
        <v>42</v>
      </c>
      <c r="B27" s="567"/>
      <c r="C27" s="216" t="s">
        <v>40</v>
      </c>
      <c r="D27" s="221"/>
      <c r="E27" s="222"/>
      <c r="F27" s="218"/>
      <c r="H27" s="213"/>
      <c r="I27" s="213"/>
      <c r="J27" s="213"/>
      <c r="K27" s="213"/>
    </row>
    <row r="28" spans="1:11" ht="20" customHeight="1" x14ac:dyDescent="0.25">
      <c r="A28" s="225"/>
      <c r="B28" s="222"/>
      <c r="C28" s="225"/>
      <c r="D28" s="221"/>
      <c r="E28" s="222"/>
      <c r="H28" s="213"/>
      <c r="I28" s="213"/>
      <c r="J28" s="213"/>
      <c r="K28" s="213"/>
    </row>
    <row r="29" spans="1:11" ht="20" customHeight="1" thickBot="1" x14ac:dyDescent="0.3">
      <c r="A29" s="225" t="s">
        <v>197</v>
      </c>
      <c r="B29" s="123"/>
      <c r="C29" s="123"/>
      <c r="D29" s="123"/>
      <c r="E29" s="123"/>
      <c r="H29" s="213"/>
      <c r="I29" s="213"/>
      <c r="J29" s="213"/>
      <c r="K29" s="213"/>
    </row>
    <row r="30" spans="1:11" ht="93" customHeight="1" thickBot="1" x14ac:dyDescent="0.3">
      <c r="A30" s="226" t="s">
        <v>198</v>
      </c>
      <c r="B30" s="592"/>
      <c r="C30" s="593"/>
      <c r="D30" s="594"/>
      <c r="E30" s="56"/>
      <c r="F30" s="56"/>
      <c r="G30" s="56"/>
      <c r="H30" s="213"/>
      <c r="I30" s="213"/>
      <c r="J30" s="213"/>
      <c r="K30" s="213"/>
    </row>
    <row r="31" spans="1:11" ht="93" customHeight="1" thickBot="1" x14ac:dyDescent="0.3">
      <c r="A31" s="226" t="s">
        <v>62</v>
      </c>
      <c r="B31" s="568"/>
      <c r="C31" s="569"/>
      <c r="D31" s="570"/>
      <c r="E31" s="123"/>
      <c r="H31" s="213"/>
      <c r="I31" s="213"/>
      <c r="J31" s="213"/>
      <c r="K31" s="213"/>
    </row>
    <row r="32" spans="1:11" ht="93" customHeight="1" thickBot="1" x14ac:dyDescent="0.3">
      <c r="A32" s="226" t="s">
        <v>63</v>
      </c>
      <c r="B32" s="568"/>
      <c r="C32" s="569"/>
      <c r="D32" s="570"/>
      <c r="E32" s="135"/>
      <c r="H32" s="213"/>
      <c r="I32" s="213"/>
      <c r="J32" s="213"/>
      <c r="K32" s="213"/>
    </row>
    <row r="33" spans="1:11" ht="93" customHeight="1" thickBot="1" x14ac:dyDescent="0.3">
      <c r="A33" s="227" t="s">
        <v>64</v>
      </c>
      <c r="B33" s="568"/>
      <c r="C33" s="569"/>
      <c r="D33" s="570"/>
      <c r="E33" s="130"/>
      <c r="H33" s="213"/>
      <c r="I33" s="213"/>
      <c r="J33" s="213"/>
      <c r="K33" s="213"/>
    </row>
    <row r="34" spans="1:11" ht="93" customHeight="1" thickBot="1" x14ac:dyDescent="0.3">
      <c r="A34" s="228" t="s">
        <v>199</v>
      </c>
      <c r="B34" s="568"/>
      <c r="C34" s="569"/>
      <c r="D34" s="570"/>
      <c r="E34" s="130"/>
      <c r="H34" s="213"/>
      <c r="I34" s="213"/>
      <c r="J34" s="213"/>
      <c r="K34" s="213"/>
    </row>
    <row r="35" spans="1:11" ht="20" customHeight="1" thickBot="1" x14ac:dyDescent="0.3">
      <c r="A35" s="229" t="s">
        <v>200</v>
      </c>
      <c r="B35" s="230"/>
      <c r="C35" s="230"/>
      <c r="D35" s="231"/>
      <c r="H35" s="232" t="s">
        <v>201</v>
      </c>
      <c r="I35" s="233"/>
      <c r="J35" s="234"/>
      <c r="K35" s="235"/>
    </row>
    <row r="36" spans="1:11" ht="30" customHeight="1" thickBot="1" x14ac:dyDescent="0.35">
      <c r="A36" s="402" t="s">
        <v>202</v>
      </c>
      <c r="B36" s="236" t="s">
        <v>65</v>
      </c>
      <c r="C36" s="404" t="s">
        <v>14</v>
      </c>
      <c r="D36" s="405"/>
      <c r="E36" s="139" t="s">
        <v>66</v>
      </c>
      <c r="H36" s="237" t="str">
        <f>IF(ISNUMBER(C36), "（ア）", "")</f>
        <v/>
      </c>
      <c r="I36" s="238" t="str">
        <f>IF(ISNUMBER(C38), "（イ）", "")</f>
        <v/>
      </c>
      <c r="J36" s="238" t="str">
        <f>IF(ISNUMBER(C40), "（ウ）", "")</f>
        <v/>
      </c>
      <c r="K36" s="239" t="str">
        <f>IF(ISNUMBER(C42), "（エ）", "")</f>
        <v/>
      </c>
    </row>
    <row r="37" spans="1:11" ht="93" customHeight="1" thickBot="1" x14ac:dyDescent="0.3">
      <c r="A37" s="403"/>
      <c r="B37" s="568"/>
      <c r="C37" s="569"/>
      <c r="D37" s="570"/>
      <c r="E37" s="123"/>
      <c r="H37" s="213"/>
      <c r="I37" s="213"/>
      <c r="J37" s="213"/>
      <c r="K37" s="213"/>
    </row>
    <row r="38" spans="1:11" ht="30" customHeight="1" thickBot="1" x14ac:dyDescent="0.35">
      <c r="A38" s="402" t="s">
        <v>203</v>
      </c>
      <c r="B38" s="236" t="s">
        <v>65</v>
      </c>
      <c r="C38" s="404" t="s">
        <v>14</v>
      </c>
      <c r="D38" s="405"/>
      <c r="E38" s="139" t="s">
        <v>66</v>
      </c>
      <c r="H38" s="213"/>
      <c r="I38" s="213"/>
      <c r="J38" s="213"/>
      <c r="K38" s="213"/>
    </row>
    <row r="39" spans="1:11" ht="93" customHeight="1" thickBot="1" x14ac:dyDescent="0.3">
      <c r="A39" s="403"/>
      <c r="B39" s="568"/>
      <c r="C39" s="569"/>
      <c r="D39" s="570"/>
      <c r="E39" s="123"/>
      <c r="H39" s="213"/>
      <c r="I39" s="213"/>
      <c r="J39" s="213"/>
      <c r="K39" s="213"/>
    </row>
    <row r="40" spans="1:11" ht="30" customHeight="1" thickBot="1" x14ac:dyDescent="0.35">
      <c r="A40" s="402" t="s">
        <v>204</v>
      </c>
      <c r="B40" s="236" t="s">
        <v>65</v>
      </c>
      <c r="C40" s="404" t="s">
        <v>14</v>
      </c>
      <c r="D40" s="405"/>
      <c r="E40" s="139" t="s">
        <v>66</v>
      </c>
      <c r="H40" s="213"/>
      <c r="I40" s="213"/>
      <c r="J40" s="213"/>
      <c r="K40" s="213"/>
    </row>
    <row r="41" spans="1:11" ht="93" customHeight="1" thickBot="1" x14ac:dyDescent="0.3">
      <c r="A41" s="403"/>
      <c r="B41" s="568"/>
      <c r="C41" s="569"/>
      <c r="D41" s="570"/>
      <c r="E41" s="123"/>
      <c r="H41" s="213"/>
      <c r="I41" s="213"/>
      <c r="J41" s="213"/>
      <c r="K41" s="213"/>
    </row>
    <row r="42" spans="1:11" ht="30" customHeight="1" thickBot="1" x14ac:dyDescent="0.35">
      <c r="A42" s="402" t="s">
        <v>205</v>
      </c>
      <c r="B42" s="236" t="s">
        <v>65</v>
      </c>
      <c r="C42" s="404" t="s">
        <v>14</v>
      </c>
      <c r="D42" s="405"/>
      <c r="E42" s="139" t="s">
        <v>66</v>
      </c>
      <c r="H42" s="213"/>
      <c r="I42" s="213"/>
      <c r="J42" s="213"/>
      <c r="K42" s="213"/>
    </row>
    <row r="43" spans="1:11" ht="93" customHeight="1" thickBot="1" x14ac:dyDescent="0.3">
      <c r="A43" s="403"/>
      <c r="B43" s="568"/>
      <c r="C43" s="569"/>
      <c r="D43" s="570"/>
      <c r="E43" s="123"/>
      <c r="H43" s="213"/>
      <c r="I43" s="213"/>
      <c r="J43" s="213"/>
      <c r="K43" s="213"/>
    </row>
    <row r="44" spans="1:11" ht="20" customHeight="1" x14ac:dyDescent="0.25">
      <c r="H44" s="213"/>
      <c r="I44" s="213"/>
      <c r="J44" s="213"/>
      <c r="K44" s="213"/>
    </row>
    <row r="45" spans="1:11" ht="20" customHeight="1" x14ac:dyDescent="0.25">
      <c r="H45" s="213"/>
      <c r="I45" s="213"/>
      <c r="J45" s="213"/>
      <c r="K45" s="213"/>
    </row>
    <row r="46" spans="1:11" ht="20" customHeight="1" x14ac:dyDescent="0.25">
      <c r="H46" s="213"/>
      <c r="I46" s="213"/>
      <c r="J46" s="213"/>
      <c r="K46" s="213"/>
    </row>
    <row r="47" spans="1:11" ht="20" customHeight="1" x14ac:dyDescent="0.25">
      <c r="H47" s="213"/>
      <c r="I47" s="213"/>
      <c r="J47" s="213"/>
      <c r="K47" s="213"/>
    </row>
    <row r="48" spans="1:11" ht="20" customHeight="1" x14ac:dyDescent="0.25">
      <c r="H48" s="213"/>
      <c r="I48" s="213"/>
      <c r="J48" s="213"/>
      <c r="K48" s="213"/>
    </row>
    <row r="49" spans="8:11" ht="20" customHeight="1" x14ac:dyDescent="0.25">
      <c r="H49" s="213"/>
      <c r="I49" s="213"/>
      <c r="J49" s="213"/>
      <c r="K49" s="213"/>
    </row>
    <row r="50" spans="8:11" ht="20" customHeight="1" x14ac:dyDescent="0.25">
      <c r="H50" s="213"/>
      <c r="I50" s="213"/>
      <c r="J50" s="213"/>
      <c r="K50" s="213"/>
    </row>
    <row r="51" spans="8:11" ht="20" customHeight="1" x14ac:dyDescent="0.25">
      <c r="H51" s="213"/>
      <c r="I51" s="213"/>
      <c r="J51" s="213"/>
      <c r="K51" s="213"/>
    </row>
    <row r="52" spans="8:11" ht="20" customHeight="1" x14ac:dyDescent="0.25">
      <c r="H52" s="213"/>
      <c r="I52" s="213"/>
      <c r="J52" s="213"/>
      <c r="K52" s="213"/>
    </row>
    <row r="53" spans="8:11" ht="20" customHeight="1" x14ac:dyDescent="0.25">
      <c r="H53" s="213"/>
      <c r="I53" s="213"/>
      <c r="J53" s="213"/>
      <c r="K53" s="213"/>
    </row>
    <row r="54" spans="8:11" ht="20" customHeight="1" x14ac:dyDescent="0.25">
      <c r="H54" s="213"/>
      <c r="I54" s="213"/>
      <c r="J54" s="213"/>
      <c r="K54" s="213"/>
    </row>
    <row r="55" spans="8:11" ht="20" customHeight="1" x14ac:dyDescent="0.25">
      <c r="H55" s="213"/>
      <c r="I55" s="213"/>
      <c r="J55" s="213"/>
      <c r="K55" s="213"/>
    </row>
    <row r="56" spans="8:11" ht="20" customHeight="1" x14ac:dyDescent="0.25">
      <c r="H56" s="213"/>
      <c r="I56" s="213"/>
      <c r="J56" s="213"/>
      <c r="K56" s="213"/>
    </row>
    <row r="57" spans="8:11" ht="20" customHeight="1" x14ac:dyDescent="0.25">
      <c r="H57" s="213"/>
      <c r="I57" s="213"/>
      <c r="J57" s="213"/>
      <c r="K57" s="213"/>
    </row>
    <row r="58" spans="8:11" ht="20" customHeight="1" x14ac:dyDescent="0.25">
      <c r="H58" s="213"/>
      <c r="I58" s="213"/>
      <c r="J58" s="213"/>
      <c r="K58" s="213"/>
    </row>
    <row r="59" spans="8:11" ht="20" customHeight="1" x14ac:dyDescent="0.25">
      <c r="H59" s="213"/>
      <c r="I59" s="213"/>
      <c r="J59" s="213"/>
      <c r="K59" s="213"/>
    </row>
    <row r="60" spans="8:11" ht="20" customHeight="1" x14ac:dyDescent="0.25">
      <c r="H60" s="213"/>
      <c r="I60" s="213"/>
      <c r="J60" s="213"/>
      <c r="K60" s="213"/>
    </row>
    <row r="61" spans="8:11" ht="20" customHeight="1" x14ac:dyDescent="0.25">
      <c r="H61" s="213"/>
      <c r="I61" s="213"/>
      <c r="J61" s="213"/>
      <c r="K61" s="213"/>
    </row>
    <row r="62" spans="8:11" ht="20" customHeight="1" x14ac:dyDescent="0.25">
      <c r="H62" s="213"/>
      <c r="I62" s="213"/>
      <c r="J62" s="213"/>
      <c r="K62" s="213"/>
    </row>
    <row r="63" spans="8:11" ht="20" customHeight="1" x14ac:dyDescent="0.25">
      <c r="H63" s="240"/>
      <c r="I63" s="240"/>
      <c r="J63" s="240"/>
      <c r="K63" s="240"/>
    </row>
    <row r="64" spans="8:11" ht="20" customHeight="1" x14ac:dyDescent="0.25">
      <c r="H64" s="241"/>
      <c r="I64" s="241"/>
      <c r="J64" s="241"/>
      <c r="K64" s="241"/>
    </row>
    <row r="65" spans="8:11" ht="20" customHeight="1" x14ac:dyDescent="0.25">
      <c r="H65" s="242"/>
      <c r="I65" s="242"/>
      <c r="J65" s="242"/>
      <c r="K65" s="242"/>
    </row>
    <row r="66" spans="8:11" ht="20" customHeight="1" x14ac:dyDescent="0.25">
      <c r="H66" s="242"/>
      <c r="I66" s="242"/>
      <c r="J66" s="242"/>
      <c r="K66" s="242"/>
    </row>
    <row r="67" spans="8:11" ht="20" customHeight="1" x14ac:dyDescent="0.25">
      <c r="H67" s="242"/>
      <c r="I67" s="242"/>
      <c r="J67" s="242"/>
      <c r="K67" s="242"/>
    </row>
    <row r="68" spans="8:11" ht="20" customHeight="1" x14ac:dyDescent="0.25">
      <c r="H68" s="241"/>
      <c r="I68" s="241"/>
      <c r="J68" s="241"/>
      <c r="K68" s="241"/>
    </row>
    <row r="69" spans="8:11" ht="20" customHeight="1" x14ac:dyDescent="0.25">
      <c r="H69" s="192"/>
      <c r="I69" s="192"/>
      <c r="J69" s="192"/>
      <c r="K69" s="192"/>
    </row>
    <row r="71" spans="8:11" ht="20" customHeight="1" x14ac:dyDescent="0.25">
      <c r="H71" s="126"/>
      <c r="I71" s="126"/>
      <c r="J71" s="126"/>
      <c r="K71" s="126"/>
    </row>
    <row r="75" spans="8:11" ht="20" customHeight="1" x14ac:dyDescent="0.25">
      <c r="H75" s="243"/>
      <c r="I75" s="243"/>
      <c r="J75" s="243"/>
      <c r="K75" s="243"/>
    </row>
    <row r="93" spans="8:11" ht="20" customHeight="1" x14ac:dyDescent="0.25">
      <c r="H93" s="126"/>
      <c r="I93" s="126"/>
      <c r="J93" s="126"/>
      <c r="K93" s="126"/>
    </row>
    <row r="94" spans="8:11" ht="20" customHeight="1" x14ac:dyDescent="0.25">
      <c r="H94" s="126"/>
      <c r="I94" s="126"/>
      <c r="J94" s="126"/>
      <c r="K94" s="126"/>
    </row>
    <row r="95" spans="8:11" ht="20" customHeight="1" x14ac:dyDescent="0.25">
      <c r="H95" s="244"/>
      <c r="I95" s="244"/>
      <c r="J95" s="244"/>
      <c r="K95" s="244"/>
    </row>
    <row r="96" spans="8:11" ht="20" customHeight="1" x14ac:dyDescent="0.25">
      <c r="H96" s="126"/>
      <c r="I96" s="126"/>
      <c r="J96" s="126"/>
      <c r="K96" s="126"/>
    </row>
    <row r="97" spans="8:11" ht="20" customHeight="1" x14ac:dyDescent="0.25">
      <c r="H97" s="126"/>
      <c r="I97" s="126"/>
      <c r="J97" s="126"/>
      <c r="K97" s="126"/>
    </row>
    <row r="98" spans="8:11" ht="20" customHeight="1" x14ac:dyDescent="0.25">
      <c r="H98" s="126"/>
      <c r="I98" s="126"/>
      <c r="J98" s="126"/>
      <c r="K98" s="126"/>
    </row>
    <row r="99" spans="8:11" ht="20" customHeight="1" x14ac:dyDescent="0.25">
      <c r="H99" s="126"/>
      <c r="I99" s="126"/>
      <c r="J99" s="126"/>
      <c r="K99" s="126"/>
    </row>
    <row r="100" spans="8:11" ht="20" customHeight="1" x14ac:dyDescent="0.25">
      <c r="H100" s="126"/>
      <c r="I100" s="126"/>
      <c r="J100" s="126"/>
      <c r="K100" s="126"/>
    </row>
    <row r="101" spans="8:11" ht="20" customHeight="1" x14ac:dyDescent="0.25">
      <c r="H101" s="126"/>
      <c r="I101" s="126"/>
      <c r="J101" s="126"/>
      <c r="K101" s="126"/>
    </row>
    <row r="102" spans="8:11" ht="20" customHeight="1" x14ac:dyDescent="0.25">
      <c r="H102" s="245"/>
      <c r="I102" s="245"/>
      <c r="J102" s="245"/>
      <c r="K102" s="245"/>
    </row>
    <row r="103" spans="8:11" ht="20" customHeight="1" x14ac:dyDescent="0.25">
      <c r="H103" s="245"/>
      <c r="I103" s="245"/>
      <c r="J103" s="245"/>
      <c r="K103" s="245"/>
    </row>
    <row r="105" spans="8:11" ht="20" customHeight="1" x14ac:dyDescent="0.25">
      <c r="H105" s="245"/>
      <c r="I105" s="245"/>
      <c r="J105" s="245"/>
      <c r="K105" s="245"/>
    </row>
    <row r="112" spans="8:11" ht="20" customHeight="1" x14ac:dyDescent="0.25">
      <c r="H112" s="126"/>
      <c r="I112" s="126"/>
      <c r="J112" s="126"/>
      <c r="K112" s="126"/>
    </row>
    <row r="113" spans="8:11" ht="20" customHeight="1" x14ac:dyDescent="0.25">
      <c r="H113" s="126"/>
      <c r="I113" s="126"/>
      <c r="J113" s="126"/>
      <c r="K113" s="126"/>
    </row>
    <row r="114" spans="8:11" ht="20" customHeight="1" x14ac:dyDescent="0.25">
      <c r="H114" s="246"/>
      <c r="I114" s="246"/>
      <c r="J114" s="244"/>
      <c r="K114" s="247"/>
    </row>
    <row r="115" spans="8:11" ht="20" customHeight="1" x14ac:dyDescent="0.25">
      <c r="H115" s="126"/>
      <c r="I115" s="126"/>
      <c r="J115" s="126"/>
      <c r="K115" s="126"/>
    </row>
    <row r="116" spans="8:11" ht="20" customHeight="1" x14ac:dyDescent="0.25">
      <c r="H116" s="126"/>
      <c r="I116" s="126"/>
      <c r="J116" s="126"/>
      <c r="K116" s="126"/>
    </row>
    <row r="117" spans="8:11" ht="20" customHeight="1" x14ac:dyDescent="0.25">
      <c r="H117" s="126"/>
      <c r="I117" s="126"/>
      <c r="J117" s="126"/>
      <c r="K117" s="126"/>
    </row>
    <row r="118" spans="8:11" ht="20" customHeight="1" x14ac:dyDescent="0.25">
      <c r="H118" s="126"/>
      <c r="I118" s="126"/>
      <c r="J118" s="126"/>
      <c r="K118" s="126"/>
    </row>
    <row r="119" spans="8:11" ht="20" customHeight="1" x14ac:dyDescent="0.25">
      <c r="H119" s="126"/>
      <c r="I119" s="126"/>
      <c r="J119" s="126"/>
      <c r="K119" s="126"/>
    </row>
    <row r="120" spans="8:11" ht="20" customHeight="1" x14ac:dyDescent="0.25">
      <c r="H120" s="126"/>
      <c r="I120" s="126"/>
      <c r="J120" s="126"/>
      <c r="K120" s="126"/>
    </row>
    <row r="122" spans="8:11" ht="20" customHeight="1" x14ac:dyDescent="0.25">
      <c r="H122" s="126"/>
      <c r="I122" s="126"/>
      <c r="J122" s="126"/>
      <c r="K122" s="126"/>
    </row>
    <row r="126" spans="8:11" ht="20" customHeight="1" x14ac:dyDescent="0.25">
      <c r="H126" s="243"/>
      <c r="I126" s="243"/>
      <c r="J126" s="243"/>
      <c r="K126" s="243"/>
    </row>
    <row r="135" spans="8:11" ht="20" customHeight="1" x14ac:dyDescent="0.25">
      <c r="H135" s="126"/>
      <c r="I135" s="126"/>
      <c r="J135" s="126"/>
      <c r="K135" s="126"/>
    </row>
    <row r="136" spans="8:11" ht="20" customHeight="1" x14ac:dyDescent="0.25">
      <c r="H136" s="126"/>
      <c r="I136" s="126"/>
      <c r="J136" s="126"/>
      <c r="K136" s="126"/>
    </row>
    <row r="137" spans="8:11" ht="20" customHeight="1" x14ac:dyDescent="0.25">
      <c r="H137" s="248"/>
      <c r="I137" s="248"/>
      <c r="J137" s="248"/>
      <c r="K137" s="248"/>
    </row>
    <row r="138" spans="8:11" ht="20" customHeight="1" x14ac:dyDescent="0.25">
      <c r="H138" s="126"/>
      <c r="I138" s="126"/>
      <c r="J138" s="126"/>
      <c r="K138" s="126"/>
    </row>
    <row r="139" spans="8:11" ht="20" customHeight="1" x14ac:dyDescent="0.25">
      <c r="H139" s="126"/>
      <c r="I139" s="126"/>
      <c r="J139" s="126"/>
      <c r="K139" s="126"/>
    </row>
    <row r="140" spans="8:11" ht="20" customHeight="1" x14ac:dyDescent="0.25">
      <c r="H140" s="126"/>
      <c r="I140" s="126"/>
      <c r="J140" s="126"/>
      <c r="K140" s="126"/>
    </row>
    <row r="141" spans="8:11" ht="20" customHeight="1" x14ac:dyDescent="0.25">
      <c r="H141" s="126"/>
      <c r="I141" s="126"/>
      <c r="J141" s="126"/>
      <c r="K141" s="126"/>
    </row>
    <row r="142" spans="8:11" ht="20" customHeight="1" x14ac:dyDescent="0.25">
      <c r="H142" s="126"/>
      <c r="I142" s="126"/>
      <c r="J142" s="126"/>
      <c r="K142" s="126"/>
    </row>
    <row r="143" spans="8:11" ht="20" customHeight="1" x14ac:dyDescent="0.25">
      <c r="H143" s="126"/>
      <c r="I143" s="126"/>
      <c r="J143" s="126"/>
      <c r="K143" s="126"/>
    </row>
    <row r="148" spans="8:11" ht="20" customHeight="1" x14ac:dyDescent="0.25">
      <c r="H148" s="243"/>
      <c r="I148" s="243"/>
      <c r="J148" s="243"/>
      <c r="K148" s="243"/>
    </row>
    <row r="150" spans="8:11" ht="20" customHeight="1" x14ac:dyDescent="0.25">
      <c r="H150" s="243"/>
      <c r="I150" s="243"/>
      <c r="J150" s="243"/>
      <c r="K150" s="243"/>
    </row>
    <row r="152" spans="8:11" ht="20" customHeight="1" x14ac:dyDescent="0.25">
      <c r="H152" s="243"/>
      <c r="I152" s="243"/>
      <c r="J152" s="243"/>
      <c r="K152" s="243"/>
    </row>
    <row r="153" spans="8:11" ht="20" customHeight="1" x14ac:dyDescent="0.25">
      <c r="H153" s="243"/>
      <c r="I153" s="243"/>
      <c r="J153" s="243"/>
      <c r="K153" s="243"/>
    </row>
    <row r="154" spans="8:11" ht="20" customHeight="1" x14ac:dyDescent="0.25">
      <c r="H154" s="243"/>
      <c r="I154" s="243"/>
      <c r="J154" s="243"/>
      <c r="K154" s="243"/>
    </row>
  </sheetData>
  <sheetProtection algorithmName="SHA-512" hashValue="DO/d9GunjoGlI3ewrfQyi20z0K8tl7yDSlRT2xNtgENDl3/XTOFjzfoChiMjSb+XSnl0QQjVdrpc/RESbDo5bg==" saltValue="u2PcXSQRVZvv9Z7lNcJg/A==" spinCount="100000" sheet="1" formatCells="0" formatRows="0" insertColumns="0" insertRows="0" deleteRows="0"/>
  <mergeCells count="17">
    <mergeCell ref="A36:A37"/>
    <mergeCell ref="C36:D36"/>
    <mergeCell ref="B37:D37"/>
    <mergeCell ref="A42:A43"/>
    <mergeCell ref="C42:D42"/>
    <mergeCell ref="B43:D43"/>
    <mergeCell ref="B30:D30"/>
    <mergeCell ref="B31:D31"/>
    <mergeCell ref="B32:D32"/>
    <mergeCell ref="B33:D33"/>
    <mergeCell ref="B34:D34"/>
    <mergeCell ref="A38:A39"/>
    <mergeCell ref="C38:D38"/>
    <mergeCell ref="B39:D39"/>
    <mergeCell ref="A40:A41"/>
    <mergeCell ref="C40:D40"/>
    <mergeCell ref="B41:D41"/>
  </mergeCells>
  <phoneticPr fontId="5"/>
  <conditionalFormatting sqref="C36:D36 C38:D38 C40:D40 C42:D42">
    <cfRule type="containsBlanks" dxfId="11" priority="1">
      <formula>LEN(TRIM(C36))=0</formula>
    </cfRule>
    <cfRule type="containsText" dxfId="10" priority="2" operator="containsText" text="▼選択肢">
      <formula>NOT(ISERROR(SEARCH("▼選択肢",C36)))</formula>
    </cfRule>
  </conditionalFormatting>
  <dataValidations xWindow="1496" yWindow="815" count="5">
    <dataValidation type="list" allowBlank="1" showInputMessage="1" showErrorMessage="1" sqref="H138:J142" xr:uid="{19734CCA-698F-48E4-AF7F-4989BA3E78BE}">
      <formula1>"有,無"</formula1>
    </dataValidation>
    <dataValidation allowBlank="1" showInputMessage="1" showErrorMessage="1" prompt="該当する場合は、（ア）、（イ）、（ウ）、（エ）から選択すること" sqref="H64:K64" xr:uid="{02DD0C1E-E611-4FCD-8DD5-48507D1DDCE4}"/>
    <dataValidation type="list" allowBlank="1" showInputMessage="1" showErrorMessage="1" promptTitle="入力時の注意" prompt="地域支援事業の取り組みについて_x000a_月の実施回数を選択してください。_x000a_" sqref="C36:D36 C38:D38 C40:D40 C42:D42" xr:uid="{F3965856-DA46-4BD2-A116-A73C67064A2D}">
      <formula1>"▼選択肢,1,2,3,4"</formula1>
    </dataValidation>
    <dataValidation type="whole" allowBlank="1" showInputMessage="1" showErrorMessage="1" sqref="E26:E29 B28:B29" xr:uid="{DA21C292-6899-4162-8D21-800A8BE288E2}">
      <formula1>0</formula1>
      <formula2>365</formula2>
    </dataValidation>
    <dataValidation type="whole" allowBlank="1" showInputMessage="1" showErrorMessage="1" sqref="B17 B23:B24 B15 B13" xr:uid="{B0CFECC4-07F6-45C0-809B-2A32B234F945}">
      <formula1>1</formula1>
      <formula2>365</formula2>
    </dataValidation>
  </dataValidations>
  <pageMargins left="0.70866141732283472" right="0.70866141732283472" top="0.74803149606299213" bottom="0.74803149606299213" header="0.31496062992125984" footer="0.31496062992125984"/>
  <pageSetup paperSize="9" scale="45"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218B9-906C-4811-8881-3C9A96D318F7}">
  <sheetPr>
    <tabColor rgb="FFFF0000"/>
    <pageSetUpPr fitToPage="1"/>
  </sheetPr>
  <dimension ref="A1:L154"/>
  <sheetViews>
    <sheetView view="pageBreakPreview" zoomScale="68" zoomScaleNormal="100" zoomScaleSheetLayoutView="68" workbookViewId="0">
      <selection activeCell="H10" sqref="H10"/>
    </sheetView>
  </sheetViews>
  <sheetFormatPr defaultColWidth="8.58203125" defaultRowHeight="20" customHeight="1" x14ac:dyDescent="0.25"/>
  <cols>
    <col min="1" max="1" width="76.6640625" style="126" customWidth="1"/>
    <col min="2" max="2" width="59.83203125" style="126" customWidth="1"/>
    <col min="3" max="3" width="16" style="126" customWidth="1"/>
    <col min="4" max="4" width="5.08203125" style="126" customWidth="1"/>
    <col min="5" max="5" width="9.6640625" style="126" customWidth="1"/>
    <col min="6" max="6" width="15.33203125" style="126" customWidth="1"/>
    <col min="7" max="7" width="24.75" style="126" customWidth="1"/>
    <col min="8" max="10" width="3.58203125" style="186" customWidth="1"/>
    <col min="11" max="11" width="3.33203125" style="186" customWidth="1"/>
    <col min="12" max="16384" width="8.58203125" style="126"/>
  </cols>
  <sheetData>
    <row r="1" spans="1:12" ht="50" customHeight="1" x14ac:dyDescent="0.25">
      <c r="A1" s="155" t="s">
        <v>111</v>
      </c>
      <c r="B1" s="155"/>
      <c r="C1" s="155"/>
      <c r="D1" s="155"/>
      <c r="E1" s="155" t="s">
        <v>269</v>
      </c>
      <c r="F1" s="155"/>
      <c r="G1" s="155"/>
      <c r="H1" s="155"/>
      <c r="I1" s="155"/>
      <c r="J1" s="155"/>
      <c r="K1" s="155"/>
      <c r="L1" s="155"/>
    </row>
    <row r="2" spans="1:12" ht="20" customHeight="1" x14ac:dyDescent="0.25">
      <c r="A2" s="122"/>
      <c r="B2" s="122"/>
      <c r="C2" s="122"/>
      <c r="D2" s="122"/>
      <c r="E2" s="125"/>
      <c r="F2" s="187"/>
      <c r="G2" s="188"/>
    </row>
    <row r="3" spans="1:12" ht="20" customHeight="1" x14ac:dyDescent="0.25">
      <c r="A3" s="377" t="s">
        <v>67</v>
      </c>
      <c r="B3" s="375" t="s">
        <v>255</v>
      </c>
      <c r="C3" s="135"/>
      <c r="D3" s="135"/>
      <c r="E3" s="135"/>
      <c r="F3" s="132"/>
      <c r="G3" s="189"/>
    </row>
    <row r="4" spans="1:12" ht="20" customHeight="1" x14ac:dyDescent="0.25">
      <c r="A4" s="377" t="s">
        <v>33</v>
      </c>
      <c r="B4" s="375" t="s">
        <v>249</v>
      </c>
      <c r="C4" s="135"/>
      <c r="D4" s="135"/>
      <c r="E4" s="135"/>
      <c r="F4" s="190"/>
      <c r="G4" s="190"/>
    </row>
    <row r="5" spans="1:12" ht="20" customHeight="1" x14ac:dyDescent="0.25">
      <c r="A5" s="377" t="s">
        <v>34</v>
      </c>
      <c r="B5" s="376" t="s">
        <v>250</v>
      </c>
      <c r="C5" s="135"/>
      <c r="D5" s="135"/>
      <c r="E5" s="135"/>
      <c r="F5" s="191"/>
      <c r="G5" s="191"/>
      <c r="H5" s="126"/>
      <c r="I5" s="126"/>
      <c r="J5" s="126"/>
      <c r="K5" s="126"/>
    </row>
    <row r="6" spans="1:12" ht="20" customHeight="1" x14ac:dyDescent="0.25">
      <c r="A6" s="377" t="s">
        <v>35</v>
      </c>
      <c r="B6" s="376" t="s">
        <v>251</v>
      </c>
      <c r="C6" s="135"/>
      <c r="D6" s="135"/>
      <c r="E6" s="135"/>
      <c r="F6" s="191"/>
      <c r="G6" s="191"/>
      <c r="H6" s="126"/>
      <c r="I6" s="126"/>
      <c r="J6" s="126"/>
      <c r="K6" s="126"/>
    </row>
    <row r="7" spans="1:12" ht="20" customHeight="1" x14ac:dyDescent="0.25">
      <c r="A7" s="377" t="s">
        <v>36</v>
      </c>
      <c r="B7" s="376" t="s">
        <v>252</v>
      </c>
      <c r="C7" s="135"/>
      <c r="D7" s="135"/>
      <c r="E7" s="135"/>
      <c r="H7" s="192"/>
      <c r="I7" s="192"/>
      <c r="J7" s="192"/>
      <c r="K7" s="192"/>
    </row>
    <row r="8" spans="1:12" ht="20" customHeight="1" x14ac:dyDescent="0.25">
      <c r="A8" s="377" t="s">
        <v>189</v>
      </c>
      <c r="B8" s="394" t="s">
        <v>270</v>
      </c>
      <c r="C8" s="135"/>
      <c r="D8" s="135"/>
      <c r="E8" s="135"/>
      <c r="H8" s="126"/>
      <c r="I8" s="126"/>
      <c r="J8" s="126"/>
      <c r="K8" s="126"/>
    </row>
    <row r="9" spans="1:12" ht="20" customHeight="1" x14ac:dyDescent="0.25">
      <c r="A9" s="377" t="s">
        <v>37</v>
      </c>
      <c r="B9" s="395" t="s">
        <v>271</v>
      </c>
      <c r="C9" s="130"/>
      <c r="D9" s="130"/>
      <c r="E9" s="130"/>
      <c r="H9" s="126"/>
      <c r="I9" s="126"/>
      <c r="J9" s="126"/>
      <c r="K9" s="126"/>
    </row>
    <row r="10" spans="1:12" ht="20" customHeight="1" x14ac:dyDescent="0.25">
      <c r="A10" s="377" t="s">
        <v>38</v>
      </c>
      <c r="B10" s="376" t="s">
        <v>253</v>
      </c>
      <c r="C10" s="130"/>
      <c r="D10" s="130"/>
      <c r="E10" s="130"/>
      <c r="H10" s="126"/>
      <c r="I10" s="126"/>
      <c r="J10" s="126"/>
      <c r="K10" s="126"/>
    </row>
    <row r="11" spans="1:12" ht="20" customHeight="1" x14ac:dyDescent="0.25">
      <c r="A11" s="377" t="s">
        <v>190</v>
      </c>
      <c r="B11" s="376" t="s">
        <v>254</v>
      </c>
      <c r="C11" s="130"/>
      <c r="D11" s="130"/>
      <c r="E11" s="130"/>
      <c r="H11" s="126"/>
      <c r="I11" s="126"/>
      <c r="J11" s="126"/>
      <c r="K11" s="126"/>
    </row>
    <row r="12" spans="1:12" ht="20" customHeight="1" x14ac:dyDescent="0.3">
      <c r="A12" s="377" t="s">
        <v>191</v>
      </c>
      <c r="B12" s="378">
        <v>259</v>
      </c>
      <c r="C12" s="139" t="s">
        <v>1</v>
      </c>
      <c r="D12" s="130"/>
      <c r="E12" s="130"/>
      <c r="H12" s="126"/>
      <c r="I12" s="126"/>
      <c r="J12" s="126"/>
      <c r="K12" s="126"/>
    </row>
    <row r="13" spans="1:12" ht="20" customHeight="1" thickBot="1" x14ac:dyDescent="0.3">
      <c r="A13" s="124" t="s">
        <v>192</v>
      </c>
      <c r="B13" s="193"/>
      <c r="C13" s="130"/>
      <c r="D13" s="130"/>
      <c r="E13" s="130"/>
      <c r="H13" s="126"/>
      <c r="I13" s="126"/>
      <c r="J13" s="126"/>
      <c r="K13" s="126"/>
    </row>
    <row r="14" spans="1:12" ht="20" customHeight="1" thickBot="1" x14ac:dyDescent="0.3">
      <c r="A14" s="194" t="s">
        <v>45</v>
      </c>
      <c r="B14" s="195" t="s">
        <v>256</v>
      </c>
      <c r="C14" s="130"/>
      <c r="D14" s="130"/>
      <c r="E14" s="130"/>
      <c r="H14" s="196"/>
      <c r="I14" s="196"/>
      <c r="J14" s="196"/>
      <c r="K14" s="196"/>
    </row>
    <row r="15" spans="1:12" ht="20" customHeight="1" thickBot="1" x14ac:dyDescent="0.3">
      <c r="A15" s="143" t="s">
        <v>46</v>
      </c>
      <c r="B15" s="193"/>
      <c r="C15" s="130"/>
      <c r="D15" s="130"/>
      <c r="E15" s="130"/>
      <c r="H15" s="197"/>
      <c r="I15" s="197"/>
      <c r="J15" s="197"/>
      <c r="K15" s="198"/>
    </row>
    <row r="16" spans="1:12" ht="20" customHeight="1" thickBot="1" x14ac:dyDescent="0.3">
      <c r="A16" s="199" t="s">
        <v>193</v>
      </c>
      <c r="B16" s="200" t="s">
        <v>267</v>
      </c>
      <c r="C16" s="130"/>
      <c r="D16" s="130"/>
      <c r="E16" s="130"/>
    </row>
    <row r="17" spans="1:11" ht="20" customHeight="1" thickBot="1" x14ac:dyDescent="0.3">
      <c r="A17" s="153" t="s">
        <v>194</v>
      </c>
      <c r="B17" s="201"/>
      <c r="C17" s="130"/>
      <c r="D17" s="130"/>
      <c r="E17" s="130"/>
    </row>
    <row r="18" spans="1:11" ht="20" customHeight="1" x14ac:dyDescent="0.25">
      <c r="A18" s="202" t="s">
        <v>47</v>
      </c>
      <c r="B18" s="203" t="s">
        <v>257</v>
      </c>
      <c r="C18" s="130"/>
      <c r="D18" s="130"/>
      <c r="E18" s="130"/>
    </row>
    <row r="19" spans="1:11" ht="20" customHeight="1" x14ac:dyDescent="0.25">
      <c r="A19" s="204" t="s">
        <v>48</v>
      </c>
      <c r="B19" s="205" t="s">
        <v>257</v>
      </c>
      <c r="C19" s="130"/>
      <c r="D19" s="130"/>
      <c r="E19" s="130"/>
    </row>
    <row r="20" spans="1:11" ht="20" customHeight="1" x14ac:dyDescent="0.25">
      <c r="A20" s="206" t="s">
        <v>49</v>
      </c>
      <c r="B20" s="205" t="s">
        <v>257</v>
      </c>
      <c r="C20" s="130"/>
      <c r="D20" s="130"/>
      <c r="E20" s="130"/>
      <c r="H20" s="207"/>
      <c r="I20" s="207"/>
      <c r="J20" s="207"/>
      <c r="K20" s="207"/>
    </row>
    <row r="21" spans="1:11" ht="20" customHeight="1" x14ac:dyDescent="0.25">
      <c r="A21" s="206" t="s">
        <v>50</v>
      </c>
      <c r="B21" s="205" t="s">
        <v>258</v>
      </c>
      <c r="C21" s="130"/>
      <c r="D21" s="130"/>
      <c r="E21" s="130"/>
      <c r="H21" s="207"/>
      <c r="I21" s="207"/>
      <c r="J21" s="207"/>
      <c r="K21" s="207"/>
    </row>
    <row r="22" spans="1:11" ht="20" customHeight="1" thickBot="1" x14ac:dyDescent="0.3">
      <c r="A22" s="208" t="s">
        <v>195</v>
      </c>
      <c r="B22" s="209" t="s">
        <v>257</v>
      </c>
      <c r="C22" s="130"/>
      <c r="D22" s="130"/>
      <c r="E22" s="130"/>
      <c r="H22" s="210"/>
      <c r="I22" s="210"/>
      <c r="J22" s="210"/>
      <c r="K22" s="210"/>
    </row>
    <row r="23" spans="1:11" ht="20" customHeight="1" x14ac:dyDescent="0.25">
      <c r="A23" s="124"/>
      <c r="B23" s="201"/>
      <c r="C23" s="130"/>
      <c r="D23" s="130"/>
      <c r="E23" s="130"/>
      <c r="H23" s="211"/>
      <c r="I23" s="211"/>
      <c r="J23" s="211"/>
      <c r="K23" s="211"/>
    </row>
    <row r="24" spans="1:11" ht="20" customHeight="1" thickBot="1" x14ac:dyDescent="0.3">
      <c r="A24" s="212" t="s">
        <v>196</v>
      </c>
      <c r="B24" s="201"/>
      <c r="C24" s="130"/>
      <c r="D24" s="130"/>
      <c r="E24" s="130"/>
      <c r="H24" s="213"/>
      <c r="I24" s="213"/>
      <c r="J24" s="213"/>
      <c r="K24" s="213"/>
    </row>
    <row r="25" spans="1:11" ht="20" customHeight="1" x14ac:dyDescent="0.75">
      <c r="A25" s="214" t="s">
        <v>39</v>
      </c>
      <c r="B25" s="215">
        <v>6</v>
      </c>
      <c r="C25" s="216" t="s">
        <v>40</v>
      </c>
      <c r="D25" s="217"/>
      <c r="E25" s="130"/>
      <c r="F25" s="218"/>
      <c r="H25" s="213"/>
      <c r="I25" s="213"/>
      <c r="J25" s="213"/>
      <c r="K25" s="213"/>
    </row>
    <row r="26" spans="1:11" ht="20" customHeight="1" x14ac:dyDescent="0.75">
      <c r="A26" s="219" t="s">
        <v>41</v>
      </c>
      <c r="B26" s="220">
        <v>1</v>
      </c>
      <c r="C26" s="216" t="s">
        <v>40</v>
      </c>
      <c r="D26" s="221"/>
      <c r="E26" s="222"/>
      <c r="F26" s="218"/>
      <c r="H26" s="213"/>
      <c r="I26" s="213"/>
      <c r="J26" s="213"/>
      <c r="K26" s="213"/>
    </row>
    <row r="27" spans="1:11" ht="20" customHeight="1" thickBot="1" x14ac:dyDescent="0.8">
      <c r="A27" s="223" t="s">
        <v>42</v>
      </c>
      <c r="B27" s="224">
        <v>5</v>
      </c>
      <c r="C27" s="216" t="s">
        <v>40</v>
      </c>
      <c r="D27" s="221"/>
      <c r="E27" s="222"/>
      <c r="F27" s="218"/>
      <c r="H27" s="213"/>
      <c r="I27" s="213"/>
      <c r="J27" s="213"/>
      <c r="K27" s="213"/>
    </row>
    <row r="28" spans="1:11" ht="20" customHeight="1" x14ac:dyDescent="0.25">
      <c r="A28" s="225"/>
      <c r="B28" s="222"/>
      <c r="C28" s="225"/>
      <c r="D28" s="221"/>
      <c r="E28" s="222"/>
      <c r="H28" s="213"/>
      <c r="I28" s="213"/>
      <c r="J28" s="213"/>
      <c r="K28" s="213"/>
    </row>
    <row r="29" spans="1:11" ht="20" customHeight="1" thickBot="1" x14ac:dyDescent="0.3">
      <c r="A29" s="225" t="s">
        <v>197</v>
      </c>
      <c r="B29" s="123"/>
      <c r="C29" s="123"/>
      <c r="D29" s="123"/>
      <c r="E29" s="123"/>
      <c r="H29" s="213"/>
      <c r="I29" s="213"/>
      <c r="J29" s="213"/>
      <c r="K29" s="213"/>
    </row>
    <row r="30" spans="1:11" ht="93" customHeight="1" thickBot="1" x14ac:dyDescent="0.3">
      <c r="A30" s="226" t="s">
        <v>198</v>
      </c>
      <c r="B30" s="406" t="s">
        <v>259</v>
      </c>
      <c r="C30" s="407"/>
      <c r="D30" s="408"/>
      <c r="E30" s="56"/>
      <c r="F30" s="56"/>
      <c r="G30" s="56"/>
      <c r="H30" s="213"/>
      <c r="I30" s="213"/>
      <c r="J30" s="213"/>
      <c r="K30" s="213"/>
    </row>
    <row r="31" spans="1:11" ht="93" customHeight="1" thickBot="1" x14ac:dyDescent="0.3">
      <c r="A31" s="226" t="s">
        <v>62</v>
      </c>
      <c r="B31" s="406" t="s">
        <v>260</v>
      </c>
      <c r="C31" s="407"/>
      <c r="D31" s="408"/>
      <c r="E31" s="123"/>
      <c r="H31" s="213"/>
      <c r="I31" s="213"/>
      <c r="J31" s="213"/>
      <c r="K31" s="213"/>
    </row>
    <row r="32" spans="1:11" ht="93" customHeight="1" thickBot="1" x14ac:dyDescent="0.3">
      <c r="A32" s="226" t="s">
        <v>63</v>
      </c>
      <c r="B32" s="406" t="s">
        <v>261</v>
      </c>
      <c r="C32" s="407"/>
      <c r="D32" s="408"/>
      <c r="E32" s="135"/>
      <c r="H32" s="213"/>
      <c r="I32" s="213"/>
      <c r="J32" s="213"/>
      <c r="K32" s="213"/>
    </row>
    <row r="33" spans="1:11" ht="93" customHeight="1" thickBot="1" x14ac:dyDescent="0.3">
      <c r="A33" s="227" t="s">
        <v>64</v>
      </c>
      <c r="B33" s="406" t="s">
        <v>262</v>
      </c>
      <c r="C33" s="407"/>
      <c r="D33" s="408"/>
      <c r="E33" s="130"/>
      <c r="H33" s="213"/>
      <c r="I33" s="213"/>
      <c r="J33" s="213"/>
      <c r="K33" s="213"/>
    </row>
    <row r="34" spans="1:11" ht="93" customHeight="1" thickBot="1" x14ac:dyDescent="0.3">
      <c r="A34" s="228" t="s">
        <v>199</v>
      </c>
      <c r="B34" s="406" t="s">
        <v>263</v>
      </c>
      <c r="C34" s="407"/>
      <c r="D34" s="408"/>
      <c r="E34" s="130"/>
      <c r="H34" s="213"/>
      <c r="I34" s="213"/>
      <c r="J34" s="213"/>
      <c r="K34" s="213"/>
    </row>
    <row r="35" spans="1:11" ht="20" customHeight="1" thickBot="1" x14ac:dyDescent="0.3">
      <c r="A35" s="229" t="s">
        <v>200</v>
      </c>
      <c r="B35" s="230"/>
      <c r="C35" s="230"/>
      <c r="D35" s="231"/>
      <c r="H35" s="232" t="s">
        <v>201</v>
      </c>
      <c r="I35" s="233"/>
      <c r="J35" s="234"/>
      <c r="K35" s="235"/>
    </row>
    <row r="36" spans="1:11" ht="30" customHeight="1" thickBot="1" x14ac:dyDescent="0.35">
      <c r="A36" s="402" t="s">
        <v>202</v>
      </c>
      <c r="B36" s="236" t="s">
        <v>65</v>
      </c>
      <c r="C36" s="404">
        <v>1</v>
      </c>
      <c r="D36" s="405"/>
      <c r="E36" s="139" t="s">
        <v>66</v>
      </c>
      <c r="H36" s="237" t="str">
        <f>IF(ISNUMBER(C36), "（ア）", "")</f>
        <v>（ア）</v>
      </c>
      <c r="I36" s="238" t="str">
        <f>IF(ISNUMBER(C38), "（イ）", "")</f>
        <v>（イ）</v>
      </c>
      <c r="J36" s="238" t="str">
        <f>IF(ISNUMBER(C40), "（ウ）", "")</f>
        <v>（ウ）</v>
      </c>
      <c r="K36" s="239" t="str">
        <f>IF(ISNUMBER(C42), "（エ）", "")</f>
        <v>（エ）</v>
      </c>
    </row>
    <row r="37" spans="1:11" ht="93" customHeight="1" thickBot="1" x14ac:dyDescent="0.3">
      <c r="A37" s="403"/>
      <c r="B37" s="406" t="s">
        <v>264</v>
      </c>
      <c r="C37" s="407"/>
      <c r="D37" s="408"/>
      <c r="E37" s="123"/>
      <c r="H37" s="213"/>
      <c r="I37" s="213"/>
      <c r="J37" s="213"/>
      <c r="K37" s="213"/>
    </row>
    <row r="38" spans="1:11" ht="30" customHeight="1" thickBot="1" x14ac:dyDescent="0.35">
      <c r="A38" s="402" t="s">
        <v>203</v>
      </c>
      <c r="B38" s="236" t="s">
        <v>65</v>
      </c>
      <c r="C38" s="404">
        <v>1</v>
      </c>
      <c r="D38" s="405"/>
      <c r="E38" s="139" t="s">
        <v>66</v>
      </c>
      <c r="H38" s="213"/>
      <c r="I38" s="213"/>
      <c r="J38" s="213"/>
      <c r="K38" s="213"/>
    </row>
    <row r="39" spans="1:11" ht="93" customHeight="1" thickBot="1" x14ac:dyDescent="0.3">
      <c r="A39" s="403"/>
      <c r="B39" s="406" t="s">
        <v>265</v>
      </c>
      <c r="C39" s="407"/>
      <c r="D39" s="408"/>
      <c r="E39" s="123"/>
      <c r="H39" s="213"/>
      <c r="I39" s="213"/>
      <c r="J39" s="213"/>
      <c r="K39" s="213"/>
    </row>
    <row r="40" spans="1:11" ht="30" customHeight="1" thickBot="1" x14ac:dyDescent="0.35">
      <c r="A40" s="402" t="s">
        <v>204</v>
      </c>
      <c r="B40" s="236" t="s">
        <v>65</v>
      </c>
      <c r="C40" s="404">
        <v>1</v>
      </c>
      <c r="D40" s="405"/>
      <c r="E40" s="139" t="s">
        <v>66</v>
      </c>
      <c r="H40" s="213"/>
      <c r="I40" s="213"/>
      <c r="J40" s="213"/>
      <c r="K40" s="213"/>
    </row>
    <row r="41" spans="1:11" ht="93" customHeight="1" thickBot="1" x14ac:dyDescent="0.3">
      <c r="A41" s="403"/>
      <c r="B41" s="406" t="s">
        <v>266</v>
      </c>
      <c r="C41" s="407"/>
      <c r="D41" s="408"/>
      <c r="E41" s="123"/>
      <c r="H41" s="213"/>
      <c r="I41" s="213"/>
      <c r="J41" s="213"/>
      <c r="K41" s="213"/>
    </row>
    <row r="42" spans="1:11" ht="30" customHeight="1" thickBot="1" x14ac:dyDescent="0.35">
      <c r="A42" s="402" t="s">
        <v>205</v>
      </c>
      <c r="B42" s="236" t="s">
        <v>65</v>
      </c>
      <c r="C42" s="404">
        <v>1</v>
      </c>
      <c r="D42" s="405"/>
      <c r="E42" s="139" t="s">
        <v>66</v>
      </c>
      <c r="H42" s="213"/>
      <c r="I42" s="213"/>
      <c r="J42" s="213"/>
      <c r="K42" s="213"/>
    </row>
    <row r="43" spans="1:11" ht="93" customHeight="1" thickBot="1" x14ac:dyDescent="0.3">
      <c r="A43" s="403"/>
      <c r="B43" s="406" t="s">
        <v>268</v>
      </c>
      <c r="C43" s="407"/>
      <c r="D43" s="408"/>
      <c r="E43" s="123"/>
      <c r="H43" s="213"/>
      <c r="I43" s="213"/>
      <c r="J43" s="213"/>
      <c r="K43" s="213"/>
    </row>
    <row r="44" spans="1:11" ht="20" customHeight="1" x14ac:dyDescent="0.25">
      <c r="H44" s="213"/>
      <c r="I44" s="213"/>
      <c r="J44" s="213"/>
      <c r="K44" s="213"/>
    </row>
    <row r="45" spans="1:11" ht="20" customHeight="1" x14ac:dyDescent="0.25">
      <c r="H45" s="213"/>
      <c r="I45" s="213"/>
      <c r="J45" s="213"/>
      <c r="K45" s="213"/>
    </row>
    <row r="46" spans="1:11" ht="20" customHeight="1" x14ac:dyDescent="0.25">
      <c r="H46" s="213"/>
      <c r="I46" s="213"/>
      <c r="J46" s="213"/>
      <c r="K46" s="213"/>
    </row>
    <row r="47" spans="1:11" ht="20" customHeight="1" x14ac:dyDescent="0.25">
      <c r="H47" s="213"/>
      <c r="I47" s="213"/>
      <c r="J47" s="213"/>
      <c r="K47" s="213"/>
    </row>
    <row r="48" spans="1:11" ht="20" customHeight="1" x14ac:dyDescent="0.25">
      <c r="H48" s="213"/>
      <c r="I48" s="213"/>
      <c r="J48" s="213"/>
      <c r="K48" s="213"/>
    </row>
    <row r="49" spans="8:11" ht="20" customHeight="1" x14ac:dyDescent="0.25">
      <c r="H49" s="213"/>
      <c r="I49" s="213"/>
      <c r="J49" s="213"/>
      <c r="K49" s="213"/>
    </row>
    <row r="50" spans="8:11" ht="20" customHeight="1" x14ac:dyDescent="0.25">
      <c r="H50" s="213"/>
      <c r="I50" s="213"/>
      <c r="J50" s="213"/>
      <c r="K50" s="213"/>
    </row>
    <row r="51" spans="8:11" ht="20" customHeight="1" x14ac:dyDescent="0.25">
      <c r="H51" s="213"/>
      <c r="I51" s="213"/>
      <c r="J51" s="213"/>
      <c r="K51" s="213"/>
    </row>
    <row r="52" spans="8:11" ht="20" customHeight="1" x14ac:dyDescent="0.25">
      <c r="H52" s="213"/>
      <c r="I52" s="213"/>
      <c r="J52" s="213"/>
      <c r="K52" s="213"/>
    </row>
    <row r="53" spans="8:11" ht="20" customHeight="1" x14ac:dyDescent="0.25">
      <c r="H53" s="213"/>
      <c r="I53" s="213"/>
      <c r="J53" s="213"/>
      <c r="K53" s="213"/>
    </row>
    <row r="54" spans="8:11" ht="20" customHeight="1" x14ac:dyDescent="0.25">
      <c r="H54" s="213"/>
      <c r="I54" s="213"/>
      <c r="J54" s="213"/>
      <c r="K54" s="213"/>
    </row>
    <row r="55" spans="8:11" ht="20" customHeight="1" x14ac:dyDescent="0.25">
      <c r="H55" s="213"/>
      <c r="I55" s="213"/>
      <c r="J55" s="213"/>
      <c r="K55" s="213"/>
    </row>
    <row r="56" spans="8:11" ht="20" customHeight="1" x14ac:dyDescent="0.25">
      <c r="H56" s="213"/>
      <c r="I56" s="213"/>
      <c r="J56" s="213"/>
      <c r="K56" s="213"/>
    </row>
    <row r="57" spans="8:11" ht="20" customHeight="1" x14ac:dyDescent="0.25">
      <c r="H57" s="213"/>
      <c r="I57" s="213"/>
      <c r="J57" s="213"/>
      <c r="K57" s="213"/>
    </row>
    <row r="58" spans="8:11" ht="20" customHeight="1" x14ac:dyDescent="0.25">
      <c r="H58" s="213"/>
      <c r="I58" s="213"/>
      <c r="J58" s="213"/>
      <c r="K58" s="213"/>
    </row>
    <row r="59" spans="8:11" ht="20" customHeight="1" x14ac:dyDescent="0.25">
      <c r="H59" s="213"/>
      <c r="I59" s="213"/>
      <c r="J59" s="213"/>
      <c r="K59" s="213"/>
    </row>
    <row r="60" spans="8:11" ht="20" customHeight="1" x14ac:dyDescent="0.25">
      <c r="H60" s="213"/>
      <c r="I60" s="213"/>
      <c r="J60" s="213"/>
      <c r="K60" s="213"/>
    </row>
    <row r="61" spans="8:11" ht="20" customHeight="1" x14ac:dyDescent="0.25">
      <c r="H61" s="213"/>
      <c r="I61" s="213"/>
      <c r="J61" s="213"/>
      <c r="K61" s="213"/>
    </row>
    <row r="62" spans="8:11" ht="20" customHeight="1" x14ac:dyDescent="0.25">
      <c r="H62" s="213"/>
      <c r="I62" s="213"/>
      <c r="J62" s="213"/>
      <c r="K62" s="213"/>
    </row>
    <row r="63" spans="8:11" ht="20" customHeight="1" x14ac:dyDescent="0.25">
      <c r="H63" s="240"/>
      <c r="I63" s="240"/>
      <c r="J63" s="240"/>
      <c r="K63" s="240"/>
    </row>
    <row r="64" spans="8:11" ht="20" customHeight="1" x14ac:dyDescent="0.25">
      <c r="H64" s="241"/>
      <c r="I64" s="241"/>
      <c r="J64" s="241"/>
      <c r="K64" s="241"/>
    </row>
    <row r="65" spans="8:11" ht="20" customHeight="1" x14ac:dyDescent="0.25">
      <c r="H65" s="242"/>
      <c r="I65" s="242"/>
      <c r="J65" s="242"/>
      <c r="K65" s="242"/>
    </row>
    <row r="66" spans="8:11" ht="20" customHeight="1" x14ac:dyDescent="0.25">
      <c r="H66" s="242"/>
      <c r="I66" s="242"/>
      <c r="J66" s="242"/>
      <c r="K66" s="242"/>
    </row>
    <row r="67" spans="8:11" ht="20" customHeight="1" x14ac:dyDescent="0.25">
      <c r="H67" s="242"/>
      <c r="I67" s="242"/>
      <c r="J67" s="242"/>
      <c r="K67" s="242"/>
    </row>
    <row r="68" spans="8:11" ht="20" customHeight="1" x14ac:dyDescent="0.25">
      <c r="H68" s="241"/>
      <c r="I68" s="241"/>
      <c r="J68" s="241"/>
      <c r="K68" s="241"/>
    </row>
    <row r="69" spans="8:11" ht="20" customHeight="1" x14ac:dyDescent="0.25">
      <c r="H69" s="192"/>
      <c r="I69" s="192"/>
      <c r="J69" s="192"/>
      <c r="K69" s="192"/>
    </row>
    <row r="71" spans="8:11" ht="20" customHeight="1" x14ac:dyDescent="0.25">
      <c r="H71" s="126"/>
      <c r="I71" s="126"/>
      <c r="J71" s="126"/>
      <c r="K71" s="126"/>
    </row>
    <row r="75" spans="8:11" ht="20" customHeight="1" x14ac:dyDescent="0.25">
      <c r="H75" s="243"/>
      <c r="I75" s="243"/>
      <c r="J75" s="243"/>
      <c r="K75" s="243"/>
    </row>
    <row r="93" spans="8:11" ht="20" customHeight="1" x14ac:dyDescent="0.25">
      <c r="H93" s="126"/>
      <c r="I93" s="126"/>
      <c r="J93" s="126"/>
      <c r="K93" s="126"/>
    </row>
    <row r="94" spans="8:11" ht="20" customHeight="1" x14ac:dyDescent="0.25">
      <c r="H94" s="126"/>
      <c r="I94" s="126"/>
      <c r="J94" s="126"/>
      <c r="K94" s="126"/>
    </row>
    <row r="95" spans="8:11" ht="20" customHeight="1" x14ac:dyDescent="0.25">
      <c r="H95" s="244"/>
      <c r="I95" s="244"/>
      <c r="J95" s="244"/>
      <c r="K95" s="244"/>
    </row>
    <row r="96" spans="8:11" ht="20" customHeight="1" x14ac:dyDescent="0.25">
      <c r="H96" s="126"/>
      <c r="I96" s="126"/>
      <c r="J96" s="126"/>
      <c r="K96" s="126"/>
    </row>
    <row r="97" spans="8:11" ht="20" customHeight="1" x14ac:dyDescent="0.25">
      <c r="H97" s="126"/>
      <c r="I97" s="126"/>
      <c r="J97" s="126"/>
      <c r="K97" s="126"/>
    </row>
    <row r="98" spans="8:11" ht="20" customHeight="1" x14ac:dyDescent="0.25">
      <c r="H98" s="126"/>
      <c r="I98" s="126"/>
      <c r="J98" s="126"/>
      <c r="K98" s="126"/>
    </row>
    <row r="99" spans="8:11" ht="20" customHeight="1" x14ac:dyDescent="0.25">
      <c r="H99" s="126"/>
      <c r="I99" s="126"/>
      <c r="J99" s="126"/>
      <c r="K99" s="126"/>
    </row>
    <row r="100" spans="8:11" ht="20" customHeight="1" x14ac:dyDescent="0.25">
      <c r="H100" s="126"/>
      <c r="I100" s="126"/>
      <c r="J100" s="126"/>
      <c r="K100" s="126"/>
    </row>
    <row r="101" spans="8:11" ht="20" customHeight="1" x14ac:dyDescent="0.25">
      <c r="H101" s="126"/>
      <c r="I101" s="126"/>
      <c r="J101" s="126"/>
      <c r="K101" s="126"/>
    </row>
    <row r="102" spans="8:11" ht="20" customHeight="1" x14ac:dyDescent="0.25">
      <c r="H102" s="245"/>
      <c r="I102" s="245"/>
      <c r="J102" s="245"/>
      <c r="K102" s="245"/>
    </row>
    <row r="103" spans="8:11" ht="20" customHeight="1" x14ac:dyDescent="0.25">
      <c r="H103" s="245"/>
      <c r="I103" s="245"/>
      <c r="J103" s="245"/>
      <c r="K103" s="245"/>
    </row>
    <row r="105" spans="8:11" ht="20" customHeight="1" x14ac:dyDescent="0.25">
      <c r="H105" s="245"/>
      <c r="I105" s="245"/>
      <c r="J105" s="245"/>
      <c r="K105" s="245"/>
    </row>
    <row r="112" spans="8:11" ht="20" customHeight="1" x14ac:dyDescent="0.25">
      <c r="H112" s="126"/>
      <c r="I112" s="126"/>
      <c r="J112" s="126"/>
      <c r="K112" s="126"/>
    </row>
    <row r="113" spans="8:11" ht="20" customHeight="1" x14ac:dyDescent="0.25">
      <c r="H113" s="126"/>
      <c r="I113" s="126"/>
      <c r="J113" s="126"/>
      <c r="K113" s="126"/>
    </row>
    <row r="114" spans="8:11" ht="20" customHeight="1" x14ac:dyDescent="0.25">
      <c r="H114" s="246"/>
      <c r="I114" s="246"/>
      <c r="J114" s="244"/>
      <c r="K114" s="247"/>
    </row>
    <row r="115" spans="8:11" ht="20" customHeight="1" x14ac:dyDescent="0.25">
      <c r="H115" s="126"/>
      <c r="I115" s="126"/>
      <c r="J115" s="126"/>
      <c r="K115" s="126"/>
    </row>
    <row r="116" spans="8:11" ht="20" customHeight="1" x14ac:dyDescent="0.25">
      <c r="H116" s="126"/>
      <c r="I116" s="126"/>
      <c r="J116" s="126"/>
      <c r="K116" s="126"/>
    </row>
    <row r="117" spans="8:11" ht="20" customHeight="1" x14ac:dyDescent="0.25">
      <c r="H117" s="126"/>
      <c r="I117" s="126"/>
      <c r="J117" s="126"/>
      <c r="K117" s="126"/>
    </row>
    <row r="118" spans="8:11" ht="20" customHeight="1" x14ac:dyDescent="0.25">
      <c r="H118" s="126"/>
      <c r="I118" s="126"/>
      <c r="J118" s="126"/>
      <c r="K118" s="126"/>
    </row>
    <row r="119" spans="8:11" ht="20" customHeight="1" x14ac:dyDescent="0.25">
      <c r="H119" s="126"/>
      <c r="I119" s="126"/>
      <c r="J119" s="126"/>
      <c r="K119" s="126"/>
    </row>
    <row r="120" spans="8:11" ht="20" customHeight="1" x14ac:dyDescent="0.25">
      <c r="H120" s="126"/>
      <c r="I120" s="126"/>
      <c r="J120" s="126"/>
      <c r="K120" s="126"/>
    </row>
    <row r="122" spans="8:11" ht="20" customHeight="1" x14ac:dyDescent="0.25">
      <c r="H122" s="126"/>
      <c r="I122" s="126"/>
      <c r="J122" s="126"/>
      <c r="K122" s="126"/>
    </row>
    <row r="126" spans="8:11" ht="20" customHeight="1" x14ac:dyDescent="0.25">
      <c r="H126" s="243"/>
      <c r="I126" s="243"/>
      <c r="J126" s="243"/>
      <c r="K126" s="243"/>
    </row>
    <row r="135" spans="8:11" ht="20" customHeight="1" x14ac:dyDescent="0.25">
      <c r="H135" s="126"/>
      <c r="I135" s="126"/>
      <c r="J135" s="126"/>
      <c r="K135" s="126"/>
    </row>
    <row r="136" spans="8:11" ht="20" customHeight="1" x14ac:dyDescent="0.25">
      <c r="H136" s="126"/>
      <c r="I136" s="126"/>
      <c r="J136" s="126"/>
      <c r="K136" s="126"/>
    </row>
    <row r="137" spans="8:11" ht="20" customHeight="1" x14ac:dyDescent="0.25">
      <c r="H137" s="248"/>
      <c r="I137" s="248"/>
      <c r="J137" s="248"/>
      <c r="K137" s="248"/>
    </row>
    <row r="138" spans="8:11" ht="20" customHeight="1" x14ac:dyDescent="0.25">
      <c r="H138" s="126"/>
      <c r="I138" s="126"/>
      <c r="J138" s="126"/>
      <c r="K138" s="126"/>
    </row>
    <row r="139" spans="8:11" ht="20" customHeight="1" x14ac:dyDescent="0.25">
      <c r="H139" s="126"/>
      <c r="I139" s="126"/>
      <c r="J139" s="126"/>
      <c r="K139" s="126"/>
    </row>
    <row r="140" spans="8:11" ht="20" customHeight="1" x14ac:dyDescent="0.25">
      <c r="H140" s="126"/>
      <c r="I140" s="126"/>
      <c r="J140" s="126"/>
      <c r="K140" s="126"/>
    </row>
    <row r="141" spans="8:11" ht="20" customHeight="1" x14ac:dyDescent="0.25">
      <c r="H141" s="126"/>
      <c r="I141" s="126"/>
      <c r="J141" s="126"/>
      <c r="K141" s="126"/>
    </row>
    <row r="142" spans="8:11" ht="20" customHeight="1" x14ac:dyDescent="0.25">
      <c r="H142" s="126"/>
      <c r="I142" s="126"/>
      <c r="J142" s="126"/>
      <c r="K142" s="126"/>
    </row>
    <row r="143" spans="8:11" ht="20" customHeight="1" x14ac:dyDescent="0.25">
      <c r="H143" s="126"/>
      <c r="I143" s="126"/>
      <c r="J143" s="126"/>
      <c r="K143" s="126"/>
    </row>
    <row r="148" spans="8:11" ht="20" customHeight="1" x14ac:dyDescent="0.25">
      <c r="H148" s="243"/>
      <c r="I148" s="243"/>
      <c r="J148" s="243"/>
      <c r="K148" s="243"/>
    </row>
    <row r="150" spans="8:11" ht="20" customHeight="1" x14ac:dyDescent="0.25">
      <c r="H150" s="243"/>
      <c r="I150" s="243"/>
      <c r="J150" s="243"/>
      <c r="K150" s="243"/>
    </row>
    <row r="152" spans="8:11" ht="20" customHeight="1" x14ac:dyDescent="0.25">
      <c r="H152" s="243"/>
      <c r="I152" s="243"/>
      <c r="J152" s="243"/>
      <c r="K152" s="243"/>
    </row>
    <row r="153" spans="8:11" ht="20" customHeight="1" x14ac:dyDescent="0.25">
      <c r="H153" s="243"/>
      <c r="I153" s="243"/>
      <c r="J153" s="243"/>
      <c r="K153" s="243"/>
    </row>
    <row r="154" spans="8:11" ht="20" customHeight="1" x14ac:dyDescent="0.25">
      <c r="H154" s="243"/>
      <c r="I154" s="243"/>
      <c r="J154" s="243"/>
      <c r="K154" s="243"/>
    </row>
  </sheetData>
  <sheetProtection formatRows="0"/>
  <mergeCells count="17">
    <mergeCell ref="B34:D34"/>
    <mergeCell ref="B30:D30"/>
    <mergeCell ref="B31:D31"/>
    <mergeCell ref="B32:D32"/>
    <mergeCell ref="B33:D33"/>
    <mergeCell ref="A36:A37"/>
    <mergeCell ref="C36:D36"/>
    <mergeCell ref="B37:D37"/>
    <mergeCell ref="A38:A39"/>
    <mergeCell ref="C38:D38"/>
    <mergeCell ref="B39:D39"/>
    <mergeCell ref="A40:A41"/>
    <mergeCell ref="C40:D40"/>
    <mergeCell ref="B41:D41"/>
    <mergeCell ref="A42:A43"/>
    <mergeCell ref="C42:D42"/>
    <mergeCell ref="B43:D43"/>
  </mergeCells>
  <phoneticPr fontId="5"/>
  <conditionalFormatting sqref="C36:D36 C38:D38 C40:D40 C42:D42">
    <cfRule type="containsBlanks" dxfId="9" priority="1">
      <formula>LEN(TRIM(C36))=0</formula>
    </cfRule>
    <cfRule type="containsText" dxfId="8" priority="2" operator="containsText" text="▼選択肢">
      <formula>NOT(ISERROR(SEARCH("▼選択肢",C36)))</formula>
    </cfRule>
  </conditionalFormatting>
  <dataValidations count="7">
    <dataValidation type="whole" allowBlank="1" showInputMessage="1" showErrorMessage="1" sqref="B17 B23:B24 B15 B13" xr:uid="{2A346574-4BBC-4A56-9E10-F4E212C14461}">
      <formula1>1</formula1>
      <formula2>365</formula2>
    </dataValidation>
    <dataValidation type="whole" allowBlank="1" showInputMessage="1" showErrorMessage="1" sqref="E26:E29 B28:B29" xr:uid="{B1356048-8F8D-40FA-AD86-8F5EBC55C07D}">
      <formula1>0</formula1>
      <formula2>365</formula2>
    </dataValidation>
    <dataValidation type="list" allowBlank="1" showInputMessage="1" showErrorMessage="1" promptTitle="入力時の注意" prompt="地域支援事業の取り組みについて_x000a_月の実施回数を選択してください。_x000a_" sqref="C36:D36 C38:D38 C40:D40 C42:D42" xr:uid="{CABDB002-0366-40ED-858E-A5BB30C1D1C4}">
      <formula1>"▼選択肢,1,2,3,4"</formula1>
    </dataValidation>
    <dataValidation allowBlank="1" showInputMessage="1" showErrorMessage="1" prompt="該当する場合は、（ア）、（イ）、（ウ）、（エ）から選択すること" sqref="H64:K64" xr:uid="{11897005-1918-462E-A80D-643E23AC82B7}"/>
    <dataValidation type="list" allowBlank="1" showInputMessage="1" showErrorMessage="1" sqref="H138:J142" xr:uid="{488A5205-A42E-41AC-8864-380DBBFFF6E2}">
      <formula1>"有,無"</formula1>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2" xr:uid="{C8B250CE-62C8-4B9C-82B0-3FCFA89CE76E}">
      <formula1>1</formula1>
      <formula2>365</formula2>
    </dataValidation>
    <dataValidation allowBlank="1" showInputMessage="1" showErrorMessage="1" promptTitle="入力時の注意" prompt="修正したい場合は_x000a_審査センターにご連絡ください。" sqref="B3:B11 B14 B16 B18:B22 B25:B27 B30:D34 B37:D37 B39:D39 B41:D41 B43:D43" xr:uid="{CAD5221E-9878-4411-BEDB-FEEF76118327}"/>
  </dataValidations>
  <pageMargins left="0.70866141732283472" right="0.70866141732283472" top="0.74803149606299213" bottom="0.74803149606299213" header="0.31496062992125984" footer="0.31496062992125984"/>
  <pageSetup paperSize="9" scale="45" orientation="portrait" r:id="rId1"/>
  <headerFooter>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5859D-A900-4DEE-8237-2C639670EE7F}">
  <sheetPr>
    <pageSetUpPr fitToPage="1"/>
  </sheetPr>
  <dimension ref="A1:R57"/>
  <sheetViews>
    <sheetView view="pageBreakPreview" topLeftCell="A10" zoomScale="60" zoomScaleNormal="100" workbookViewId="0">
      <selection activeCell="C50" sqref="C50"/>
    </sheetView>
  </sheetViews>
  <sheetFormatPr defaultColWidth="8.58203125" defaultRowHeight="20.149999999999999" customHeight="1" x14ac:dyDescent="0.3"/>
  <cols>
    <col min="1" max="1" width="22.08203125" style="126" customWidth="1"/>
    <col min="2" max="2" width="27.75" style="126" customWidth="1"/>
    <col min="3" max="3" width="124.25" style="126" customWidth="1"/>
    <col min="4" max="4" width="10.08203125" style="179" customWidth="1"/>
    <col min="5" max="5" width="25.58203125" style="126" customWidth="1"/>
    <col min="6" max="6" width="36.83203125" style="126" customWidth="1"/>
    <col min="7" max="7" width="8.58203125" style="126"/>
    <col min="8" max="8" width="21.58203125" style="126" customWidth="1"/>
    <col min="9" max="9" width="42.25" style="126" customWidth="1"/>
    <col min="10" max="16384" width="8.58203125" style="126"/>
  </cols>
  <sheetData>
    <row r="1" spans="1:9" ht="41.5" customHeight="1" x14ac:dyDescent="0.25">
      <c r="A1" s="122" t="s">
        <v>148</v>
      </c>
      <c r="B1" s="123"/>
      <c r="C1" s="124"/>
      <c r="D1" s="125" t="s">
        <v>149</v>
      </c>
      <c r="E1" s="595"/>
      <c r="F1" s="596"/>
    </row>
    <row r="2" spans="1:9" ht="24" customHeight="1" x14ac:dyDescent="0.25">
      <c r="A2" s="122"/>
      <c r="B2" s="127" t="s">
        <v>150</v>
      </c>
      <c r="C2" s="128">
        <f>'1-⑳'!Q8</f>
        <v>0</v>
      </c>
      <c r="D2" s="125"/>
      <c r="E2" s="597"/>
      <c r="F2" s="596"/>
    </row>
    <row r="3" spans="1:9" ht="25" customHeight="1" thickBot="1" x14ac:dyDescent="0.35">
      <c r="A3" s="129" t="s">
        <v>151</v>
      </c>
      <c r="B3" s="130"/>
      <c r="C3" s="130"/>
      <c r="D3" s="131"/>
      <c r="E3" s="132"/>
      <c r="F3" s="133"/>
    </row>
    <row r="4" spans="1:9" s="134" customFormat="1" ht="31" customHeight="1" x14ac:dyDescent="0.55000000000000004">
      <c r="A4" s="430" t="s">
        <v>152</v>
      </c>
      <c r="B4" s="431"/>
      <c r="C4" s="571" t="s">
        <v>14</v>
      </c>
      <c r="D4" s="131"/>
      <c r="E4" s="132"/>
      <c r="F4" s="133"/>
    </row>
    <row r="5" spans="1:9" ht="25" customHeight="1" thickBot="1" x14ac:dyDescent="0.3">
      <c r="A5" s="432" t="s">
        <v>153</v>
      </c>
      <c r="B5" s="433"/>
      <c r="C5" s="572" t="s">
        <v>14</v>
      </c>
      <c r="D5" s="131"/>
      <c r="E5" s="135"/>
      <c r="F5" s="136"/>
    </row>
    <row r="6" spans="1:9" ht="25" customHeight="1" thickBot="1" x14ac:dyDescent="0.35">
      <c r="A6" s="137" t="s">
        <v>154</v>
      </c>
      <c r="B6" s="124"/>
      <c r="C6" s="138"/>
      <c r="D6" s="139"/>
      <c r="E6" s="140"/>
      <c r="F6" s="141"/>
      <c r="H6" s="35"/>
      <c r="I6" s="35"/>
    </row>
    <row r="7" spans="1:9" s="134" customFormat="1" ht="30" customHeight="1" x14ac:dyDescent="0.55000000000000004">
      <c r="A7" s="421" t="s">
        <v>152</v>
      </c>
      <c r="B7" s="422"/>
      <c r="C7" s="571" t="s">
        <v>14</v>
      </c>
      <c r="D7" s="125"/>
      <c r="E7" s="434"/>
      <c r="H7" s="440"/>
      <c r="I7" s="440"/>
    </row>
    <row r="8" spans="1:9" ht="25" customHeight="1" x14ac:dyDescent="0.3">
      <c r="A8" s="426" t="s">
        <v>155</v>
      </c>
      <c r="B8" s="441"/>
      <c r="C8" s="142"/>
      <c r="D8" s="139"/>
      <c r="E8" s="434"/>
      <c r="H8" s="440"/>
      <c r="I8" s="440"/>
    </row>
    <row r="9" spans="1:9" ht="115" customHeight="1" thickBot="1" x14ac:dyDescent="0.35">
      <c r="A9" s="432" t="s">
        <v>156</v>
      </c>
      <c r="B9" s="433"/>
      <c r="C9" s="573"/>
      <c r="D9" s="139"/>
      <c r="E9" s="434"/>
      <c r="H9" s="440"/>
      <c r="I9" s="440"/>
    </row>
    <row r="10" spans="1:9" ht="25" customHeight="1" thickBot="1" x14ac:dyDescent="0.35">
      <c r="A10" s="137" t="s">
        <v>157</v>
      </c>
      <c r="B10" s="143"/>
      <c r="C10" s="138"/>
      <c r="D10" s="139"/>
      <c r="E10" s="121"/>
    </row>
    <row r="11" spans="1:9" s="134" customFormat="1" ht="30" customHeight="1" x14ac:dyDescent="0.55000000000000004">
      <c r="A11" s="421" t="s">
        <v>152</v>
      </c>
      <c r="B11" s="422"/>
      <c r="C11" s="571" t="s">
        <v>14</v>
      </c>
      <c r="D11" s="125"/>
      <c r="E11" s="434"/>
    </row>
    <row r="12" spans="1:9" ht="115" customHeight="1" thickBot="1" x14ac:dyDescent="0.35">
      <c r="A12" s="435" t="s">
        <v>156</v>
      </c>
      <c r="B12" s="436"/>
      <c r="C12" s="574"/>
      <c r="D12" s="139"/>
      <c r="E12" s="434"/>
    </row>
    <row r="13" spans="1:9" ht="25" customHeight="1" x14ac:dyDescent="0.3">
      <c r="A13" s="437" t="s">
        <v>158</v>
      </c>
      <c r="B13" s="144" t="s">
        <v>159</v>
      </c>
      <c r="C13" s="145"/>
      <c r="D13" s="139"/>
      <c r="E13" s="434"/>
    </row>
    <row r="14" spans="1:9" ht="25" customHeight="1" x14ac:dyDescent="0.3">
      <c r="A14" s="438"/>
      <c r="B14" s="146" t="s">
        <v>160</v>
      </c>
      <c r="C14" s="147"/>
      <c r="D14" s="139"/>
      <c r="E14" s="434"/>
    </row>
    <row r="15" spans="1:9" ht="25" customHeight="1" x14ac:dyDescent="0.3">
      <c r="A15" s="438"/>
      <c r="B15" s="146" t="s">
        <v>161</v>
      </c>
      <c r="C15" s="147"/>
      <c r="D15" s="139" t="s">
        <v>68</v>
      </c>
      <c r="E15" s="434"/>
    </row>
    <row r="16" spans="1:9" ht="25" customHeight="1" x14ac:dyDescent="0.3">
      <c r="A16" s="438"/>
      <c r="B16" s="146" t="s">
        <v>162</v>
      </c>
      <c r="C16" s="147" t="s">
        <v>14</v>
      </c>
      <c r="D16" s="139" t="s">
        <v>163</v>
      </c>
      <c r="E16" s="434"/>
    </row>
    <row r="17" spans="1:18" ht="25" customHeight="1" x14ac:dyDescent="0.3">
      <c r="A17" s="438"/>
      <c r="B17" s="146" t="s">
        <v>164</v>
      </c>
      <c r="C17" s="147"/>
      <c r="D17" s="139" t="s">
        <v>1</v>
      </c>
      <c r="E17" s="434"/>
    </row>
    <row r="18" spans="1:18" ht="25" customHeight="1" x14ac:dyDescent="0.3">
      <c r="A18" s="438"/>
      <c r="B18" s="148" t="s">
        <v>165</v>
      </c>
      <c r="C18" s="149"/>
      <c r="D18" s="139"/>
      <c r="E18" s="434"/>
    </row>
    <row r="19" spans="1:18" ht="25" customHeight="1" x14ac:dyDescent="0.3">
      <c r="A19" s="438"/>
      <c r="B19" s="148" t="s">
        <v>166</v>
      </c>
      <c r="C19" s="149" t="s">
        <v>14</v>
      </c>
      <c r="D19" s="139"/>
      <c r="E19" s="434"/>
    </row>
    <row r="20" spans="1:18" ht="25" customHeight="1" thickBot="1" x14ac:dyDescent="0.35">
      <c r="A20" s="439"/>
      <c r="B20" s="150" t="s">
        <v>167</v>
      </c>
      <c r="C20" s="151" t="s">
        <v>14</v>
      </c>
      <c r="D20" s="139" t="s">
        <v>168</v>
      </c>
      <c r="E20" s="434"/>
    </row>
    <row r="21" spans="1:18" ht="25" customHeight="1" x14ac:dyDescent="0.3">
      <c r="A21" s="437" t="s">
        <v>169</v>
      </c>
      <c r="B21" s="144" t="s">
        <v>159</v>
      </c>
      <c r="C21" s="145"/>
      <c r="D21" s="139"/>
      <c r="E21" s="434"/>
    </row>
    <row r="22" spans="1:18" ht="25" customHeight="1" x14ac:dyDescent="0.3">
      <c r="A22" s="438"/>
      <c r="B22" s="146" t="s">
        <v>160</v>
      </c>
      <c r="C22" s="147"/>
      <c r="D22" s="139"/>
      <c r="E22" s="434"/>
    </row>
    <row r="23" spans="1:18" ht="25" customHeight="1" x14ac:dyDescent="0.3">
      <c r="A23" s="438"/>
      <c r="B23" s="146" t="s">
        <v>161</v>
      </c>
      <c r="C23" s="147"/>
      <c r="D23" s="139" t="s">
        <v>68</v>
      </c>
      <c r="E23" s="434"/>
    </row>
    <row r="24" spans="1:18" ht="25" customHeight="1" x14ac:dyDescent="0.3">
      <c r="A24" s="438"/>
      <c r="B24" s="146" t="s">
        <v>162</v>
      </c>
      <c r="C24" s="147" t="s">
        <v>14</v>
      </c>
      <c r="D24" s="139" t="s">
        <v>163</v>
      </c>
      <c r="E24" s="434"/>
    </row>
    <row r="25" spans="1:18" ht="25" customHeight="1" x14ac:dyDescent="0.3">
      <c r="A25" s="438"/>
      <c r="B25" s="146" t="s">
        <v>164</v>
      </c>
      <c r="C25" s="147"/>
      <c r="D25" s="139" t="s">
        <v>1</v>
      </c>
      <c r="E25" s="434"/>
    </row>
    <row r="26" spans="1:18" ht="25" customHeight="1" x14ac:dyDescent="0.3">
      <c r="A26" s="438"/>
      <c r="B26" s="148" t="s">
        <v>165</v>
      </c>
      <c r="C26" s="149"/>
      <c r="D26" s="139"/>
      <c r="E26" s="382"/>
    </row>
    <row r="27" spans="1:18" ht="25" customHeight="1" x14ac:dyDescent="0.3">
      <c r="A27" s="438"/>
      <c r="B27" s="148" t="s">
        <v>166</v>
      </c>
      <c r="C27" s="149" t="s">
        <v>14</v>
      </c>
      <c r="D27" s="139"/>
      <c r="E27" s="382"/>
    </row>
    <row r="28" spans="1:18" ht="25" customHeight="1" thickBot="1" x14ac:dyDescent="0.35">
      <c r="A28" s="439"/>
      <c r="B28" s="150" t="s">
        <v>167</v>
      </c>
      <c r="C28" s="151" t="s">
        <v>14</v>
      </c>
      <c r="D28" s="139" t="s">
        <v>168</v>
      </c>
      <c r="E28" s="382"/>
    </row>
    <row r="29" spans="1:18" ht="25" customHeight="1" thickBot="1" x14ac:dyDescent="0.35">
      <c r="A29" s="152" t="s">
        <v>170</v>
      </c>
      <c r="B29" s="153"/>
      <c r="C29" s="154"/>
      <c r="D29" s="139"/>
      <c r="G29" s="34"/>
      <c r="H29" s="35"/>
      <c r="I29" s="35"/>
      <c r="J29" s="35"/>
      <c r="K29" s="35"/>
      <c r="L29" s="35"/>
      <c r="M29" s="35"/>
      <c r="N29" s="35"/>
      <c r="O29" s="35"/>
      <c r="P29" s="35"/>
      <c r="Q29" s="35"/>
      <c r="R29" s="35"/>
    </row>
    <row r="30" spans="1:18" s="134" customFormat="1" ht="30" customHeight="1" x14ac:dyDescent="0.55000000000000004">
      <c r="A30" s="421" t="s">
        <v>152</v>
      </c>
      <c r="B30" s="422"/>
      <c r="C30" s="571" t="s">
        <v>14</v>
      </c>
      <c r="D30" s="125"/>
      <c r="E30" s="442"/>
      <c r="G30" s="34"/>
      <c r="H30" s="155"/>
      <c r="I30" s="155"/>
      <c r="J30" s="155"/>
      <c r="K30" s="155"/>
      <c r="L30" s="155"/>
      <c r="M30" s="155"/>
      <c r="N30" s="155"/>
      <c r="O30" s="155"/>
      <c r="P30" s="155"/>
      <c r="Q30" s="155"/>
      <c r="R30" s="155"/>
    </row>
    <row r="31" spans="1:18" ht="30.65" customHeight="1" x14ac:dyDescent="0.3">
      <c r="A31" s="416" t="s">
        <v>171</v>
      </c>
      <c r="B31" s="386" t="s">
        <v>172</v>
      </c>
      <c r="C31" s="142" t="s">
        <v>14</v>
      </c>
      <c r="D31" s="139" t="s">
        <v>66</v>
      </c>
      <c r="E31" s="442"/>
    </row>
    <row r="32" spans="1:18" ht="25" customHeight="1" x14ac:dyDescent="0.3">
      <c r="A32" s="416"/>
      <c r="B32" s="156" t="s">
        <v>173</v>
      </c>
      <c r="C32" s="157"/>
      <c r="D32" s="139"/>
      <c r="E32" s="442"/>
    </row>
    <row r="33" spans="1:18" ht="115" customHeight="1" x14ac:dyDescent="0.25">
      <c r="A33" s="416"/>
      <c r="B33" s="158" t="s">
        <v>156</v>
      </c>
      <c r="C33" s="575"/>
      <c r="D33" s="125"/>
      <c r="E33" s="442"/>
    </row>
    <row r="34" spans="1:18" ht="32.5" customHeight="1" x14ac:dyDescent="0.3">
      <c r="A34" s="416" t="s">
        <v>174</v>
      </c>
      <c r="B34" s="386" t="s">
        <v>172</v>
      </c>
      <c r="C34" s="142" t="s">
        <v>14</v>
      </c>
      <c r="D34" s="139" t="s">
        <v>66</v>
      </c>
      <c r="E34" s="121"/>
    </row>
    <row r="35" spans="1:18" ht="25" customHeight="1" x14ac:dyDescent="0.3">
      <c r="A35" s="416"/>
      <c r="B35" s="156" t="s">
        <v>173</v>
      </c>
      <c r="C35" s="157"/>
      <c r="D35" s="139"/>
      <c r="E35" s="121"/>
    </row>
    <row r="36" spans="1:18" ht="115" customHeight="1" thickBot="1" x14ac:dyDescent="0.3">
      <c r="A36" s="417"/>
      <c r="B36" s="159" t="s">
        <v>156</v>
      </c>
      <c r="C36" s="573"/>
      <c r="D36" s="125"/>
    </row>
    <row r="37" spans="1:18" ht="25" customHeight="1" thickBot="1" x14ac:dyDescent="0.35">
      <c r="A37" s="152" t="s">
        <v>175</v>
      </c>
      <c r="B37" s="143"/>
      <c r="C37" s="154"/>
      <c r="D37" s="139"/>
      <c r="G37" s="384"/>
      <c r="H37" s="418"/>
      <c r="I37" s="418"/>
      <c r="J37" s="419"/>
      <c r="K37" s="419"/>
      <c r="L37" s="419"/>
      <c r="M37" s="419"/>
      <c r="N37" s="420"/>
      <c r="O37" s="420"/>
      <c r="P37" s="420"/>
      <c r="Q37" s="420"/>
      <c r="R37" s="420"/>
    </row>
    <row r="38" spans="1:18" s="134" customFormat="1" ht="30" customHeight="1" x14ac:dyDescent="0.55000000000000004">
      <c r="A38" s="421" t="s">
        <v>152</v>
      </c>
      <c r="B38" s="422"/>
      <c r="C38" s="571" t="s">
        <v>14</v>
      </c>
      <c r="D38" s="125"/>
      <c r="E38" s="36"/>
      <c r="G38" s="384"/>
      <c r="H38" s="383"/>
      <c r="I38" s="383"/>
      <c r="J38" s="384"/>
      <c r="K38" s="384"/>
      <c r="L38" s="384"/>
      <c r="M38" s="384"/>
      <c r="N38" s="385"/>
      <c r="O38" s="385"/>
      <c r="P38" s="385"/>
      <c r="Q38" s="385"/>
      <c r="R38" s="385"/>
    </row>
    <row r="39" spans="1:18" ht="93" customHeight="1" x14ac:dyDescent="0.3">
      <c r="A39" s="423" t="s">
        <v>156</v>
      </c>
      <c r="B39" s="424"/>
      <c r="C39" s="575"/>
      <c r="D39" s="139"/>
      <c r="E39" s="121"/>
    </row>
    <row r="40" spans="1:18" ht="25" customHeight="1" x14ac:dyDescent="0.3">
      <c r="A40" s="409" t="s">
        <v>70</v>
      </c>
      <c r="B40" s="425"/>
      <c r="C40" s="147"/>
      <c r="D40" s="139" t="s">
        <v>68</v>
      </c>
      <c r="E40" s="121"/>
      <c r="G40" s="384"/>
      <c r="H40" s="383"/>
      <c r="I40" s="383"/>
      <c r="J40" s="384"/>
      <c r="K40" s="384"/>
      <c r="L40" s="384"/>
      <c r="M40" s="384"/>
      <c r="N40" s="385"/>
      <c r="O40" s="385"/>
      <c r="P40" s="385"/>
      <c r="Q40" s="385"/>
      <c r="R40" s="385"/>
    </row>
    <row r="41" spans="1:18" ht="25" customHeight="1" x14ac:dyDescent="0.25">
      <c r="A41" s="426" t="s">
        <v>176</v>
      </c>
      <c r="B41" s="160" t="s">
        <v>177</v>
      </c>
      <c r="C41" s="161" t="s">
        <v>14</v>
      </c>
      <c r="D41" s="162" t="s">
        <v>1</v>
      </c>
      <c r="E41" s="121"/>
      <c r="F41" s="50"/>
      <c r="G41" s="427"/>
      <c r="H41" s="428"/>
      <c r="I41" s="428"/>
      <c r="J41" s="428"/>
      <c r="K41" s="428"/>
      <c r="L41" s="163"/>
      <c r="M41" s="163"/>
      <c r="N41" s="429"/>
      <c r="O41" s="429"/>
      <c r="P41" s="429"/>
      <c r="Q41" s="429"/>
      <c r="R41" s="429"/>
    </row>
    <row r="42" spans="1:18" ht="25" customHeight="1" x14ac:dyDescent="0.25">
      <c r="A42" s="426"/>
      <c r="B42" s="164" t="s">
        <v>178</v>
      </c>
      <c r="C42" s="165"/>
      <c r="D42" s="166" t="s">
        <v>179</v>
      </c>
      <c r="E42" s="121"/>
      <c r="F42" s="50"/>
      <c r="G42" s="427"/>
      <c r="H42" s="428"/>
      <c r="I42" s="428"/>
      <c r="J42" s="428"/>
      <c r="K42" s="428"/>
    </row>
    <row r="43" spans="1:18" ht="25" customHeight="1" x14ac:dyDescent="0.25">
      <c r="A43" s="409" t="s">
        <v>180</v>
      </c>
      <c r="B43" s="160" t="s">
        <v>177</v>
      </c>
      <c r="C43" s="161" t="s">
        <v>14</v>
      </c>
      <c r="D43" s="162" t="s">
        <v>181</v>
      </c>
      <c r="E43" s="36"/>
      <c r="G43" s="167"/>
    </row>
    <row r="44" spans="1:18" ht="25" customHeight="1" x14ac:dyDescent="0.25">
      <c r="A44" s="409"/>
      <c r="B44" s="164" t="s">
        <v>178</v>
      </c>
      <c r="C44" s="165"/>
      <c r="D44" s="166" t="s">
        <v>179</v>
      </c>
      <c r="E44" s="382"/>
    </row>
    <row r="45" spans="1:18" ht="25" customHeight="1" x14ac:dyDescent="0.3">
      <c r="A45" s="409"/>
      <c r="B45" s="168" t="s">
        <v>69</v>
      </c>
      <c r="C45" s="169" t="s">
        <v>14</v>
      </c>
      <c r="D45" s="139"/>
      <c r="E45" s="130"/>
    </row>
    <row r="46" spans="1:18" ht="25" customHeight="1" x14ac:dyDescent="0.3">
      <c r="A46" s="409" t="s">
        <v>43</v>
      </c>
      <c r="B46" s="160" t="s">
        <v>182</v>
      </c>
      <c r="C46" s="170" t="s">
        <v>14</v>
      </c>
      <c r="D46" s="139" t="s">
        <v>1</v>
      </c>
      <c r="E46" s="130"/>
    </row>
    <row r="47" spans="1:18" ht="25" customHeight="1" thickBot="1" x14ac:dyDescent="0.3">
      <c r="A47" s="410"/>
      <c r="B47" s="171" t="s">
        <v>178</v>
      </c>
      <c r="C47" s="172"/>
      <c r="D47" s="173" t="s">
        <v>179</v>
      </c>
      <c r="E47" s="130"/>
      <c r="F47" s="174"/>
      <c r="G47" s="51"/>
      <c r="H47" s="49"/>
      <c r="I47" s="51"/>
    </row>
    <row r="48" spans="1:18" ht="25" customHeight="1" thickBot="1" x14ac:dyDescent="0.35">
      <c r="A48" s="152" t="s">
        <v>183</v>
      </c>
      <c r="B48" s="153"/>
      <c r="C48" s="154"/>
      <c r="D48" s="139"/>
      <c r="F48" s="174"/>
      <c r="G48" s="34"/>
      <c r="H48" s="35"/>
      <c r="I48" s="35"/>
      <c r="J48" s="35"/>
      <c r="K48" s="35"/>
      <c r="L48" s="35"/>
      <c r="M48" s="35"/>
      <c r="N48" s="35"/>
      <c r="O48" s="35"/>
      <c r="P48" s="35"/>
      <c r="Q48" s="35"/>
      <c r="R48" s="35"/>
    </row>
    <row r="49" spans="1:9" ht="37" customHeight="1" x14ac:dyDescent="0.3">
      <c r="A49" s="411" t="s">
        <v>184</v>
      </c>
      <c r="B49" s="412"/>
      <c r="C49" s="175"/>
      <c r="D49" s="139"/>
      <c r="E49" s="381"/>
    </row>
    <row r="50" spans="1:9" ht="115" customHeight="1" thickBot="1" x14ac:dyDescent="0.3">
      <c r="A50" s="176" t="s">
        <v>185</v>
      </c>
      <c r="B50" s="159" t="s">
        <v>156</v>
      </c>
      <c r="C50" s="573"/>
      <c r="D50" s="125"/>
      <c r="E50" s="381"/>
      <c r="F50" s="174"/>
    </row>
    <row r="51" spans="1:9" s="179" customFormat="1" ht="21" customHeight="1" x14ac:dyDescent="0.3">
      <c r="A51" s="177" t="s">
        <v>186</v>
      </c>
      <c r="B51" s="139" t="s">
        <v>187</v>
      </c>
      <c r="C51" s="131"/>
      <c r="D51" s="413"/>
      <c r="E51" s="414"/>
      <c r="F51" s="415"/>
      <c r="G51" s="388"/>
      <c r="H51" s="178"/>
      <c r="I51" s="388"/>
    </row>
    <row r="52" spans="1:9" s="179" customFormat="1" ht="20.149999999999999" customHeight="1" x14ac:dyDescent="0.3">
      <c r="A52" s="139"/>
      <c r="B52" s="139" t="s">
        <v>188</v>
      </c>
      <c r="C52" s="131"/>
      <c r="D52" s="413"/>
      <c r="E52" s="414"/>
      <c r="F52" s="415"/>
      <c r="G52" s="180"/>
      <c r="H52" s="181"/>
      <c r="I52" s="180"/>
    </row>
    <row r="53" spans="1:9" ht="20.149999999999999" customHeight="1" x14ac:dyDescent="0.25">
      <c r="A53" s="130"/>
      <c r="B53" s="130"/>
      <c r="C53" s="387"/>
      <c r="D53" s="182"/>
      <c r="E53" s="414"/>
      <c r="F53" s="48"/>
      <c r="G53" s="48"/>
      <c r="H53" s="183"/>
      <c r="I53" s="48"/>
    </row>
    <row r="54" spans="1:9" ht="20.149999999999999" customHeight="1" x14ac:dyDescent="0.3">
      <c r="B54" s="184"/>
      <c r="E54" s="48"/>
    </row>
    <row r="55" spans="1:9" ht="20.149999999999999" customHeight="1" x14ac:dyDescent="0.3">
      <c r="B55" s="184"/>
    </row>
    <row r="56" spans="1:9" ht="20.149999999999999" customHeight="1" x14ac:dyDescent="0.3">
      <c r="B56" s="184"/>
    </row>
    <row r="57" spans="1:9" ht="20.149999999999999" customHeight="1" x14ac:dyDescent="0.3">
      <c r="B57" s="185"/>
    </row>
  </sheetData>
  <sheetProtection algorithmName="SHA-512" hashValue="P5oXQc/gCBrryY/uX487FMWBwALRPSvUI5GsruorlQLpyoQMAjfYitr7EJH+EbMxASbyPKSUjtIhoaC39KZ/rQ==" saltValue="8kDRR63VrqyHm4UPGLwZuQ==" spinCount="100000" sheet="1" formatCells="0" formatRows="0" insertColumns="0" insertRows="0" deleteRows="0"/>
  <mergeCells count="33">
    <mergeCell ref="A46:A47"/>
    <mergeCell ref="A49:B49"/>
    <mergeCell ref="D51:D52"/>
    <mergeCell ref="E51:E53"/>
    <mergeCell ref="F51:F52"/>
    <mergeCell ref="A40:B40"/>
    <mergeCell ref="A41:A42"/>
    <mergeCell ref="G41:G42"/>
    <mergeCell ref="H41:K42"/>
    <mergeCell ref="N41:R41"/>
    <mergeCell ref="A43:A45"/>
    <mergeCell ref="A34:A36"/>
    <mergeCell ref="H37:I37"/>
    <mergeCell ref="J37:M37"/>
    <mergeCell ref="N37:R37"/>
    <mergeCell ref="A38:B38"/>
    <mergeCell ref="A39:B39"/>
    <mergeCell ref="A11:B11"/>
    <mergeCell ref="E11:E25"/>
    <mergeCell ref="A12:B12"/>
    <mergeCell ref="A13:A20"/>
    <mergeCell ref="A21:A28"/>
    <mergeCell ref="A30:B30"/>
    <mergeCell ref="E30:E31"/>
    <mergeCell ref="A31:A33"/>
    <mergeCell ref="E32:E33"/>
    <mergeCell ref="A4:B4"/>
    <mergeCell ref="A5:B5"/>
    <mergeCell ref="A7:B7"/>
    <mergeCell ref="E7:E9"/>
    <mergeCell ref="H7:I9"/>
    <mergeCell ref="A8:B8"/>
    <mergeCell ref="A9:B9"/>
  </mergeCells>
  <phoneticPr fontId="5"/>
  <conditionalFormatting sqref="F47 H47 H51">
    <cfRule type="containsBlanks" dxfId="7" priority="3">
      <formula>LEN(TRIM(F47))=0</formula>
    </cfRule>
  </conditionalFormatting>
  <conditionalFormatting sqref="C4 C7 C11 C30 C38">
    <cfRule type="containsBlanks" dxfId="6" priority="1">
      <formula>LEN(TRIM(C4))=0</formula>
    </cfRule>
    <cfRule type="containsText" dxfId="5" priority="2" operator="containsText" text="▼選択肢">
      <formula>NOT(ISERROR(SEARCH("▼選択肢",C4)))</formula>
    </cfRule>
  </conditionalFormatting>
  <dataValidations count="22">
    <dataValidation type="list" allowBlank="1" showInputMessage="1" showErrorMessage="1" sqref="C46" xr:uid="{C6BC2F04-4679-4443-BBF2-ED3ACED083C3}">
      <formula1>"▼選択肢,閉室日のみ月3回,閉室日のみ月4回以上,個室＋閉室日活用型,ひろば＋閉室日活用型"</formula1>
    </dataValidation>
    <dataValidation type="list" allowBlank="1" showInputMessage="1" showErrorMessage="1" sqref="C20 C28" xr:uid="{3EF24B7D-B5AA-4DBA-9FCB-FBF7A11A3A9A}">
      <formula1>"▼選択肢,月,火,水,木,金,土,日"</formula1>
    </dataValidation>
    <dataValidation type="whole" allowBlank="1" showInputMessage="1" showErrorMessage="1" promptTitle="入力時の注意" prompt="（参考）_x000a_週１回× 4週間 ×実施月数" sqref="C17 C25" xr:uid="{CB5EBBEF-5FED-4843-96D3-3083466FB02D}">
      <formula1>1</formula1>
      <formula2>365</formula2>
    </dataValidation>
    <dataValidation allowBlank="1" showInputMessage="1" showErrorMessage="1" promptTitle="入力不要" prompt="修正したい場合は_x000a_審査センターにご連絡ください。" sqref="C9 C50 C33 C36 C39 C12" xr:uid="{6C7422C4-2D5B-46EB-916F-354C8CC1D8A3}"/>
    <dataValidation type="list" allowBlank="1" showInputMessage="1" showErrorMessage="1" promptTitle="入力時の注意" prompt="ひろば内ほっとを_x000a_実施する場合_x000a_選択してください。" sqref="C5" xr:uid="{40FC2215-4AEA-4E45-8EE6-29A35886D2A4}">
      <formula1>"▼選択肢,週3-4日型,週5日型,週6-7日型"</formula1>
    </dataValidation>
    <dataValidation allowBlank="1" showInputMessage="1" showErrorMessage="1" promptTitle="入力時の注意" prompt="区の施設で実施しない場合：入力不要_x000a_区の施設で実施する場合：必ず記入" sqref="C49" xr:uid="{0886F419-860F-46F9-9A2A-D985A39D86F8}"/>
    <dataValidation type="whole" allowBlank="1" showInputMessage="1" showErrorMessage="1" promptTitle="入力時の注意（以下を参考にしてください）" prompt="算出方法_x000a_月３回：月３回×週４×実施月数_x000a_月４回：月４回×週４×実施月数" sqref="C47" xr:uid="{AB8EDACE-7477-4795-A1B8-F5DAD1D2992B}">
      <formula1>1</formula1>
      <formula2>365</formula2>
    </dataValidation>
    <dataValidation type="whole" allowBlank="1" showInputMessage="1" showErrorMessage="1" promptTitle="入力時の注意（以下を参考にしてください）" prompt="週３～４日型 ：１３５日～２０８日_x000a_週５日型 ：２０９日～２５９日_x000a_週６～７日型 ：２６０日～３５７日_x000a_" sqref="C42 C44" xr:uid="{D2679485-EF38-450C-BA68-84359EEF0BD6}">
      <formula1>1</formula1>
      <formula2>365</formula2>
    </dataValidation>
    <dataValidation type="list" allowBlank="1" showInputMessage="1" showErrorMessage="1" promptTitle="入力時の注意" prompt="選択必須_x000a_※実施がない場合も_x000a_必ず選択してください。" sqref="C4 C7 C11 C30 C38" xr:uid="{39E55067-88BE-4953-B7E2-9FEF6CC47541}">
      <formula1>"▼選択肢,実施する,実施しない"</formula1>
    </dataValidation>
    <dataValidation type="list" allowBlank="1" showInputMessage="1" showErrorMessage="1" sqref="C19 C27" xr:uid="{E5EAE7F1-2D71-491F-B138-3E828E7948CB}">
      <formula1>"▼選択肢,５時間,６時間,７時間"</formula1>
    </dataValidation>
    <dataValidation type="list" allowBlank="1" showInputMessage="1" showErrorMessage="1" sqref="C16 C24" xr:uid="{039C300C-9280-4BC0-8059-6DFC79116472}">
      <formula1>"▼選択肢,週1日,週2日,週3日,週4日,週5日,週6日,週7日"</formula1>
    </dataValidation>
    <dataValidation type="list" allowBlank="1" showInputMessage="1" showErrorMessage="1" sqref="C31 C34" xr:uid="{C3EDAE05-F8F4-4523-A1DA-3515FFDB19B3}">
      <formula1>"▼選択肢,月1,月2,月3,月4"</formula1>
    </dataValidation>
    <dataValidation type="list" allowBlank="1" showInputMessage="1" showErrorMessage="1" sqref="C45" xr:uid="{B5852F20-7FBA-4773-AE06-FB1643E6168B}">
      <formula1>"▼選択肢,加配する,加配しない"</formula1>
    </dataValidation>
    <dataValidation type="list" allowBlank="1" showInputMessage="1" showErrorMessage="1" promptTitle="入力時の注意" prompt="ひろば型実施の場合_x000a_必ずご選択ください。" sqref="C45" xr:uid="{B5016E3D-9642-4DF8-A97E-4F6EA11F4475}">
      <formula1>"▼選択肢,加配する,加配しない"</formula1>
    </dataValidation>
    <dataValidation allowBlank="1" showInputMessage="1" showErrorMessage="1" promptTitle="入力時の注意（自由記述）" prompt="規定している専門職の資格名を_x000a_記入ください。_x000a_複数いる場合はすべて記入してください。_x000a__x000a__x000a_" sqref="C32 C35" xr:uid="{0A035F83-ED67-4FC7-9012-58B42AEA05BC}"/>
    <dataValidation allowBlank="1" showInputMessage="1" showErrorMessage="1" promptTitle="入力時の注意" prompt="「土曜日」「日曜日」_x000a_「祝日」のいずれかを_x000a_ご記入ください。_x000a_※複数記入も可" sqref="C8" xr:uid="{54246407-CAFF-4EC6-88F2-7B98CDE106FF}"/>
    <dataValidation type="list" allowBlank="1" showInputMessage="1" showErrorMessage="1" sqref="C43 C41" xr:uid="{7A4080E3-9972-4FD4-BBED-3FEFE3067B0C}">
      <formula1>"▼選択肢,週3-4日型,週5日型,週6-7日型"</formula1>
    </dataValidation>
    <dataValidation type="decimal" allowBlank="1" showInputMessage="1" showErrorMessage="1" prompt="実施初年度、または大幅に実施場所が変更になる場合は_x000a_平面図・配置図を提出してください。" sqref="H53" xr:uid="{0B6775FE-F1BE-47FF-9027-E0882E3582A7}">
      <formula1>1</formula1>
      <formula2>999999999999999000000</formula2>
    </dataValidation>
    <dataValidation type="list" allowBlank="1" showInputMessage="1" showErrorMessage="1" sqref="H51" xr:uid="{70B06F1F-3B78-4239-B582-29C44E43F48B}">
      <formula1>"▼選択してください,３回,４回,４回以上"</formula1>
    </dataValidation>
    <dataValidation type="list" allowBlank="1" showInputMessage="1" showErrorMessage="1" sqref="D51" xr:uid="{4AE5A77D-02BD-4645-B726-B6F995978081}">
      <formula1>"▼選択してください,あり,なし"</formula1>
    </dataValidation>
    <dataValidation type="whole" allowBlank="1" showInputMessage="1" showErrorMessage="1" sqref="C6 C29 H52 C48 C10 C37" xr:uid="{6784932F-E755-45CF-AB90-B4734F0895DF}">
      <formula1>1</formula1>
      <formula2>365</formula2>
    </dataValidation>
    <dataValidation type="list" allowBlank="1" showInputMessage="1" showErrorMessage="1" sqref="F41:F42 H41:K42" xr:uid="{85ADA6AB-825A-4485-A4F3-9B058E91093F}">
      <formula1>"▼選択肢,〇"</formula1>
    </dataValidation>
  </dataValidations>
  <pageMargins left="0.70866141732283472" right="0.70866141732283472" top="0.74803149606299213" bottom="0.74803149606299213" header="0.31496062992125984" footer="0.31496062992125984"/>
  <pageSetup paperSize="9" scale="38"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C6A85-A3B6-4210-819D-39D0DF90EFB3}">
  <dimension ref="A1:F15"/>
  <sheetViews>
    <sheetView view="pageBreakPreview" zoomScale="71" zoomScaleNormal="80" zoomScaleSheetLayoutView="71" workbookViewId="0">
      <selection activeCell="C3" sqref="C3"/>
    </sheetView>
  </sheetViews>
  <sheetFormatPr defaultColWidth="9" defaultRowHeight="17.5" x14ac:dyDescent="0.6"/>
  <cols>
    <col min="1" max="1" width="3.08203125" style="110" customWidth="1"/>
    <col min="2" max="2" width="34.33203125" style="110" customWidth="1"/>
    <col min="3" max="3" width="41" style="112" customWidth="1"/>
    <col min="4" max="4" width="18.08203125" style="112" customWidth="1"/>
    <col min="5" max="5" width="4.08203125" style="110" customWidth="1"/>
    <col min="6" max="16384" width="9" style="110"/>
  </cols>
  <sheetData>
    <row r="1" spans="1:6" ht="37.5" customHeight="1" x14ac:dyDescent="0.6">
      <c r="A1" s="105"/>
      <c r="B1" s="249" t="s">
        <v>206</v>
      </c>
      <c r="C1" s="107"/>
      <c r="D1" s="250"/>
    </row>
    <row r="2" spans="1:6" s="108" customFormat="1" ht="22" customHeight="1" x14ac:dyDescent="0.55000000000000004">
      <c r="A2" s="105"/>
      <c r="B2" s="106"/>
      <c r="C2" s="250" t="s">
        <v>207</v>
      </c>
      <c r="D2" s="250" t="s">
        <v>208</v>
      </c>
      <c r="E2" s="105"/>
    </row>
    <row r="3" spans="1:6" ht="24.75" customHeight="1" x14ac:dyDescent="0.6">
      <c r="A3" s="109"/>
      <c r="B3" s="251" t="s">
        <v>209</v>
      </c>
      <c r="C3" s="252" t="s">
        <v>14</v>
      </c>
      <c r="D3" s="253">
        <v>12</v>
      </c>
      <c r="E3" s="109"/>
      <c r="F3" s="110" t="s">
        <v>210</v>
      </c>
    </row>
    <row r="4" spans="1:6" ht="24.75" customHeight="1" x14ac:dyDescent="0.6">
      <c r="A4" s="109"/>
      <c r="B4" s="251" t="s">
        <v>211</v>
      </c>
      <c r="C4" s="254" t="s">
        <v>109</v>
      </c>
      <c r="D4" s="253">
        <f>D3</f>
        <v>12</v>
      </c>
      <c r="E4" s="109"/>
      <c r="F4" s="110" t="s">
        <v>272</v>
      </c>
    </row>
    <row r="5" spans="1:6" ht="24.75" customHeight="1" x14ac:dyDescent="0.6">
      <c r="A5" s="109"/>
      <c r="B5" s="255" t="s">
        <v>212</v>
      </c>
      <c r="C5" s="252" t="s">
        <v>14</v>
      </c>
      <c r="D5" s="252" t="s">
        <v>14</v>
      </c>
      <c r="E5" s="109"/>
      <c r="F5" s="110" t="s">
        <v>213</v>
      </c>
    </row>
    <row r="6" spans="1:6" ht="24.75" customHeight="1" x14ac:dyDescent="0.6">
      <c r="A6" s="109"/>
      <c r="B6" s="251" t="s">
        <v>214</v>
      </c>
      <c r="C6" s="252" t="s">
        <v>14</v>
      </c>
      <c r="D6" s="252" t="s">
        <v>14</v>
      </c>
      <c r="E6" s="109"/>
      <c r="F6" s="110" t="s">
        <v>213</v>
      </c>
    </row>
    <row r="7" spans="1:6" ht="24.75" customHeight="1" x14ac:dyDescent="0.6">
      <c r="A7" s="109"/>
      <c r="B7" s="251" t="s">
        <v>127</v>
      </c>
      <c r="C7" s="252" t="s">
        <v>14</v>
      </c>
      <c r="D7" s="252" t="s">
        <v>14</v>
      </c>
      <c r="E7" s="109"/>
      <c r="F7" s="110" t="s">
        <v>213</v>
      </c>
    </row>
    <row r="8" spans="1:6" ht="24.75" customHeight="1" x14ac:dyDescent="0.6">
      <c r="A8" s="109"/>
      <c r="B8" s="251" t="s">
        <v>128</v>
      </c>
      <c r="C8" s="252" t="s">
        <v>14</v>
      </c>
      <c r="D8" s="252" t="s">
        <v>14</v>
      </c>
      <c r="E8" s="109"/>
      <c r="F8" s="110" t="s">
        <v>213</v>
      </c>
    </row>
    <row r="9" spans="1:6" ht="24.75" customHeight="1" x14ac:dyDescent="0.6">
      <c r="A9" s="109"/>
      <c r="B9" s="251" t="s">
        <v>129</v>
      </c>
      <c r="C9" s="252" t="s">
        <v>14</v>
      </c>
      <c r="D9" s="252" t="s">
        <v>14</v>
      </c>
      <c r="E9" s="109"/>
      <c r="F9" s="110" t="s">
        <v>213</v>
      </c>
    </row>
    <row r="10" spans="1:6" ht="24.75" customHeight="1" x14ac:dyDescent="0.6">
      <c r="A10" s="109"/>
      <c r="B10" s="251" t="s">
        <v>130</v>
      </c>
      <c r="C10" s="252" t="s">
        <v>14</v>
      </c>
      <c r="D10" s="252" t="s">
        <v>14</v>
      </c>
      <c r="E10" s="109"/>
      <c r="F10" s="110" t="s">
        <v>213</v>
      </c>
    </row>
    <row r="11" spans="1:6" ht="24.75" customHeight="1" x14ac:dyDescent="0.6">
      <c r="A11" s="109"/>
      <c r="B11" s="251" t="s">
        <v>124</v>
      </c>
      <c r="C11" s="252" t="s">
        <v>14</v>
      </c>
      <c r="D11" s="252" t="s">
        <v>14</v>
      </c>
      <c r="E11" s="109"/>
      <c r="F11" s="110" t="s">
        <v>213</v>
      </c>
    </row>
    <row r="12" spans="1:6" ht="24.75" customHeight="1" x14ac:dyDescent="0.6">
      <c r="A12" s="109"/>
      <c r="B12" s="251" t="s">
        <v>125</v>
      </c>
      <c r="C12" s="252" t="s">
        <v>14</v>
      </c>
      <c r="D12" s="252" t="s">
        <v>14</v>
      </c>
      <c r="E12" s="109"/>
      <c r="F12" s="110" t="s">
        <v>213</v>
      </c>
    </row>
    <row r="13" spans="1:6" ht="24.75" customHeight="1" x14ac:dyDescent="0.6">
      <c r="A13" s="109"/>
      <c r="B13" s="251" t="s">
        <v>215</v>
      </c>
      <c r="C13" s="252" t="s">
        <v>14</v>
      </c>
      <c r="D13" s="252" t="s">
        <v>14</v>
      </c>
      <c r="E13" s="109"/>
      <c r="F13" s="110" t="s">
        <v>213</v>
      </c>
    </row>
    <row r="14" spans="1:6" ht="29.5" customHeight="1" x14ac:dyDescent="0.6">
      <c r="A14" s="109"/>
      <c r="B14" s="256" t="s">
        <v>131</v>
      </c>
      <c r="C14" s="111"/>
      <c r="D14" s="111"/>
      <c r="E14" s="109"/>
    </row>
    <row r="15" spans="1:6" x14ac:dyDescent="0.6">
      <c r="A15" s="109"/>
      <c r="B15" s="109"/>
      <c r="C15" s="111"/>
      <c r="D15" s="111"/>
    </row>
  </sheetData>
  <sheetProtection algorithmName="SHA-512" hashValue="q1qmys5ouUbPATgRymdkWYrApy3WEf0AmdCmnq37cop1tYfuUC9BxXSLxDWH73TJR3y0lhUmWMxsTrhQlUR3uA==" saltValue="q4p6UK6YRurcshzA7l/IbA==" spinCount="100000" sheet="1" formatCells="0" formatRows="0" insertColumns="0" insertRows="0" deleteRows="0"/>
  <phoneticPr fontId="5"/>
  <conditionalFormatting sqref="C3:C13">
    <cfRule type="containsText" dxfId="4" priority="3" operator="containsText" text="▼選択肢">
      <formula>NOT(ISERROR(SEARCH("▼選択肢",C3)))</formula>
    </cfRule>
    <cfRule type="containsBlanks" dxfId="3" priority="4">
      <formula>LEN(TRIM(C3))=0</formula>
    </cfRule>
    <cfRule type="containsBlanks" dxfId="2" priority="-1">
      <formula>LEN(TRIM(C3))=0</formula>
    </cfRule>
  </conditionalFormatting>
  <conditionalFormatting sqref="D3:D13">
    <cfRule type="containsBlanks" dxfId="1" priority="1">
      <formula>LEN(TRIM(D3))=0</formula>
    </cfRule>
    <cfRule type="containsText" dxfId="0" priority="2" operator="containsText" text="▼選択肢">
      <formula>NOT(ISERROR(SEARCH("▼選択肢",D3)))</formula>
    </cfRule>
  </conditionalFormatting>
  <dataValidations count="8">
    <dataValidation type="list" allowBlank="1" showInputMessage="1" showErrorMessage="1" sqref="D3 D5:D13" xr:uid="{94725816-4514-4340-B24D-B97A6E82A4C0}">
      <formula1>"▼選択肢,12,11,10,9,8,7,6,5,4,3,2,1,0"</formula1>
    </dataValidation>
    <dataValidation type="list" allowBlank="1" showInputMessage="1" showErrorMessage="1" sqref="C13" xr:uid="{583ADF50-7C4A-4201-9FDB-A2A0958916E6}">
      <formula1>"▼選択肢,区の施設で実施しない,区の施設で実施する"</formula1>
    </dataValidation>
    <dataValidation type="list" allowBlank="1" showInputMessage="1" showErrorMessage="1" sqref="C6" xr:uid="{5415A4BF-6B2A-4A45-8C97-CFF603DA0A8D}">
      <formula1>"▼選択肢,実施なし,５日型,６～７日型"</formula1>
    </dataValidation>
    <dataValidation type="list" allowBlank="1" showInputMessage="1" showErrorMessage="1" sqref="C11" xr:uid="{FC0FFD87-8700-4CBF-8D15-E9450CFC9DF3}">
      <formula1>"▼選択肢,実施なし,３～４日型,５日型,６～７日型,加配なし"</formula1>
    </dataValidation>
    <dataValidation type="list" allowBlank="1" showInputMessage="1" showErrorMessage="1" sqref="C12" xr:uid="{8237F22C-1B25-4F2A-AC87-C68BFD4D50F0}">
      <formula1>"▼選択肢,実施なし,閉室日のみ（月３日型）,閉室日のみ（月４日型）,個室＋閉室日型,ひろば＋閉室日型"</formula1>
    </dataValidation>
    <dataValidation type="list" allowBlank="1" showInputMessage="1" showErrorMessage="1" sqref="C10 C5" xr:uid="{5EA8F692-62D1-4D84-BD99-8EDB6751BFA3}">
      <formula1>"▼選択肢,実施なし,３～４日型,５日型,６～７日型"</formula1>
    </dataValidation>
    <dataValidation type="list" allowBlank="1" showInputMessage="1" showErrorMessage="1" sqref="C3" xr:uid="{51BBCD1D-F7F7-4B6A-8356-E8B39839216C}">
      <formula1>"▼選択肢,３～４日型,５日型,６～７日型,  （区施設・常勤配置）6～７日型"</formula1>
    </dataValidation>
    <dataValidation type="list" allowBlank="1" showInputMessage="1" showErrorMessage="1" sqref="C7:C9" xr:uid="{A79EF868-3DD4-4FF4-A15B-489C4EA8DA8B}">
      <formula1>"▼選択肢,実施あり,実施なし"</formula1>
    </dataValidation>
  </dataValidations>
  <pageMargins left="0.70866141732283472" right="0.70866141732283472" top="0.74803149606299213" bottom="0.74803149606299213" header="0.31496062992125984" footer="0.31496062992125984"/>
  <pageSetup paperSize="9" orientation="landscape"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17070-4FD8-4B4E-A857-A4CDF067F582}">
  <dimension ref="A1:M74"/>
  <sheetViews>
    <sheetView view="pageBreakPreview" zoomScale="70" zoomScaleNormal="85" zoomScaleSheetLayoutView="70" workbookViewId="0">
      <selection activeCell="G64" sqref="G64:J64"/>
    </sheetView>
  </sheetViews>
  <sheetFormatPr defaultColWidth="9" defaultRowHeight="17.5" x14ac:dyDescent="0.55000000000000004"/>
  <cols>
    <col min="1" max="4" width="4.08203125" style="55" customWidth="1"/>
    <col min="5" max="5" width="24.75" style="55" customWidth="1"/>
    <col min="6" max="6" width="26.58203125" style="55" customWidth="1"/>
    <col min="7" max="7" width="20.08203125" style="74" customWidth="1"/>
    <col min="8" max="8" width="8.08203125" style="74" customWidth="1"/>
    <col min="9" max="9" width="3.83203125" style="74" customWidth="1"/>
    <col min="10" max="10" width="4.33203125" style="74" customWidth="1"/>
    <col min="11" max="11" width="1.58203125" style="74" customWidth="1"/>
    <col min="12" max="12" width="21.58203125" style="55" bestFit="1" customWidth="1"/>
    <col min="13" max="13" width="10.08203125" style="55" bestFit="1" customWidth="1"/>
    <col min="14" max="16384" width="9" style="55"/>
  </cols>
  <sheetData>
    <row r="1" spans="1:13" ht="14.25" customHeight="1" x14ac:dyDescent="0.55000000000000004">
      <c r="A1" s="52"/>
      <c r="B1" s="52"/>
      <c r="C1" s="52"/>
      <c r="D1" s="52"/>
      <c r="E1" s="52"/>
      <c r="F1" s="52"/>
      <c r="G1" s="53"/>
      <c r="H1" s="53"/>
      <c r="I1" s="53"/>
      <c r="J1" s="53" t="s">
        <v>116</v>
      </c>
      <c r="K1" s="54"/>
      <c r="L1" s="52"/>
    </row>
    <row r="2" spans="1:13" ht="22.5" x14ac:dyDescent="0.55000000000000004">
      <c r="A2" s="546" t="s">
        <v>71</v>
      </c>
      <c r="B2" s="546"/>
      <c r="C2" s="546"/>
      <c r="D2" s="546"/>
      <c r="E2" s="546"/>
      <c r="F2" s="546"/>
      <c r="G2" s="546"/>
      <c r="H2" s="546"/>
      <c r="I2" s="546"/>
      <c r="J2" s="546"/>
      <c r="K2" s="390"/>
      <c r="L2" s="52"/>
    </row>
    <row r="3" spans="1:13" x14ac:dyDescent="0.55000000000000004">
      <c r="A3" s="52"/>
      <c r="B3" s="52"/>
      <c r="C3" s="52"/>
      <c r="D3" s="52"/>
      <c r="E3" s="52"/>
      <c r="F3" s="52"/>
      <c r="G3" s="56"/>
      <c r="H3" s="56"/>
      <c r="I3" s="56"/>
      <c r="J3" s="56"/>
      <c r="K3" s="56"/>
      <c r="L3" s="52"/>
    </row>
    <row r="4" spans="1:13" ht="18" customHeight="1" x14ac:dyDescent="0.55000000000000004">
      <c r="A4" s="52"/>
      <c r="B4" s="52"/>
      <c r="C4" s="52"/>
      <c r="D4" s="52"/>
      <c r="E4" s="52"/>
      <c r="F4" s="57" t="s">
        <v>72</v>
      </c>
      <c r="G4" s="547">
        <f>'1-⑳'!Q8</f>
        <v>0</v>
      </c>
      <c r="H4" s="548"/>
      <c r="I4" s="548"/>
      <c r="J4" s="549"/>
      <c r="K4" s="58"/>
      <c r="L4" s="52" t="s">
        <v>216</v>
      </c>
    </row>
    <row r="5" spans="1:13" ht="18" customHeight="1" x14ac:dyDescent="0.55000000000000004">
      <c r="A5" s="52" t="s">
        <v>73</v>
      </c>
      <c r="B5" s="52"/>
      <c r="C5" s="52"/>
      <c r="D5" s="52"/>
      <c r="E5" s="52"/>
      <c r="F5" s="52"/>
      <c r="G5" s="550" t="s">
        <v>74</v>
      </c>
      <c r="H5" s="550"/>
      <c r="I5" s="550"/>
      <c r="J5" s="550"/>
      <c r="K5" s="54"/>
      <c r="L5" s="52"/>
    </row>
    <row r="6" spans="1:13" ht="18" customHeight="1" x14ac:dyDescent="0.55000000000000004">
      <c r="A6" s="257" t="s">
        <v>75</v>
      </c>
      <c r="B6" s="258"/>
      <c r="C6" s="258"/>
      <c r="D6" s="258"/>
      <c r="E6" s="259"/>
      <c r="F6" s="260" t="s">
        <v>217</v>
      </c>
      <c r="G6" s="498" t="s">
        <v>76</v>
      </c>
      <c r="H6" s="499"/>
      <c r="I6" s="499"/>
      <c r="J6" s="500"/>
      <c r="K6" s="58"/>
      <c r="L6" s="52"/>
    </row>
    <row r="7" spans="1:13" ht="18" customHeight="1" x14ac:dyDescent="0.55000000000000004">
      <c r="A7" s="496" t="s">
        <v>218</v>
      </c>
      <c r="B7" s="261" t="s">
        <v>219</v>
      </c>
      <c r="C7" s="262"/>
      <c r="D7" s="262"/>
      <c r="E7" s="263"/>
      <c r="F7" s="264">
        <f>F8+F20</f>
        <v>300000</v>
      </c>
      <c r="G7" s="507"/>
      <c r="H7" s="508"/>
      <c r="I7" s="508"/>
      <c r="J7" s="509"/>
      <c r="K7" s="58"/>
      <c r="L7" s="52" t="s">
        <v>77</v>
      </c>
    </row>
    <row r="8" spans="1:13" ht="18" customHeight="1" x14ac:dyDescent="0.55000000000000004">
      <c r="A8" s="497"/>
      <c r="B8" s="265"/>
      <c r="C8" s="266" t="s">
        <v>220</v>
      </c>
      <c r="D8" s="267"/>
      <c r="E8" s="267"/>
      <c r="F8" s="90">
        <f>SUM(F9:F19)</f>
        <v>300000</v>
      </c>
      <c r="G8" s="576"/>
      <c r="H8" s="577"/>
      <c r="I8" s="577"/>
      <c r="J8" s="578"/>
      <c r="K8" s="58"/>
      <c r="L8" s="52" t="s">
        <v>77</v>
      </c>
    </row>
    <row r="9" spans="1:13" ht="18" customHeight="1" x14ac:dyDescent="0.55000000000000004">
      <c r="A9" s="497"/>
      <c r="B9" s="265"/>
      <c r="C9" s="268"/>
      <c r="D9" s="551" t="s">
        <v>117</v>
      </c>
      <c r="E9" s="552"/>
      <c r="F9" s="60" t="str">
        <f>IF(G9="▼選択肢", "", IF(G9="実施なし", 0, IF(G9="３～４日型", VLOOKUP(I9,【非表示】月割額表!$A$5:$X$16, 2, FALSE), IF(G9="５日型", VLOOKUP(I9,【非表示】月割額表!$A$5:$X$16, 3, FALSE), IF(G9="６～７日型", VLOOKUP(I9, 【非表示】月割額表!$A$5:$X$16, 4, FALSE), IF(G9="（区施設・常勤配置）6～７日型", VLOOKUP(I9, 【非表示】月割額表!$A$5:$X$16, 5, FALSE)))))))</f>
        <v/>
      </c>
      <c r="G9" s="269" t="str">
        <f>【該当の場合のみ】1‐⑤【★入力シート】!C3</f>
        <v>▼選択肢</v>
      </c>
      <c r="H9" s="270" t="s">
        <v>221</v>
      </c>
      <c r="I9" s="270">
        <f>【該当の場合のみ】1‐⑤【★入力シート】!D3</f>
        <v>12</v>
      </c>
      <c r="J9" s="271" t="s">
        <v>222</v>
      </c>
      <c r="K9" s="56"/>
      <c r="L9" s="52" t="s">
        <v>78</v>
      </c>
    </row>
    <row r="10" spans="1:13" ht="18" customHeight="1" x14ac:dyDescent="0.55000000000000004">
      <c r="A10" s="497"/>
      <c r="B10" s="265"/>
      <c r="C10" s="268"/>
      <c r="D10" s="553" t="s">
        <v>211</v>
      </c>
      <c r="E10" s="554"/>
      <c r="F10" s="272">
        <f>IF(G10="▼選択肢","",IF(G10="実施なし",0,IF(G10="実施あり",(VLOOKUP(I10,【非表示】月割額表!$A$5:$X$16,6,0)))))</f>
        <v>300000</v>
      </c>
      <c r="G10" s="273" t="str">
        <f>【該当の場合のみ】1‐⑤【★入力シート】!C4</f>
        <v>実施あり</v>
      </c>
      <c r="H10" s="274" t="s">
        <v>221</v>
      </c>
      <c r="I10" s="274">
        <f>【該当の場合のみ】1‐⑤【★入力シート】!D4</f>
        <v>12</v>
      </c>
      <c r="J10" s="275" t="s">
        <v>222</v>
      </c>
      <c r="K10" s="56"/>
      <c r="L10" s="52" t="s">
        <v>78</v>
      </c>
    </row>
    <row r="11" spans="1:13" ht="17.5" customHeight="1" x14ac:dyDescent="0.55000000000000004">
      <c r="A11" s="497"/>
      <c r="B11" s="265"/>
      <c r="C11" s="268"/>
      <c r="D11" s="544" t="s">
        <v>118</v>
      </c>
      <c r="E11" s="545"/>
      <c r="F11" s="61" t="str">
        <f>IF(G11="▼選択肢", "", IF(G11="実施なし", 0, IF(G11="３～４日型", VLOOKUP(I11,【非表示】月割額表!$A$5:$X$16, 7, FALSE), IF(G11="５日型", VLOOKUP(I11,【非表示】月割額表!$A$5:$X$16, 8, FALSE), IF(G11="６～７日型", VLOOKUP(I11, 【非表示】月割額表!$A$5:$X$16, 9, FALSE), "")))))</f>
        <v/>
      </c>
      <c r="G11" s="273" t="str">
        <f>【該当の場合のみ】1‐⑤【★入力シート】!C5</f>
        <v>▼選択肢</v>
      </c>
      <c r="H11" s="274" t="s">
        <v>221</v>
      </c>
      <c r="I11" s="274" t="str">
        <f>【該当の場合のみ】1‐⑤【★入力シート】!D5</f>
        <v>▼選択肢</v>
      </c>
      <c r="J11" s="275" t="s">
        <v>222</v>
      </c>
      <c r="K11" s="56"/>
      <c r="L11" s="52" t="s">
        <v>78</v>
      </c>
    </row>
    <row r="12" spans="1:13" ht="18" customHeight="1" x14ac:dyDescent="0.55000000000000004">
      <c r="A12" s="497"/>
      <c r="B12" s="265"/>
      <c r="C12" s="268"/>
      <c r="D12" s="544" t="s">
        <v>119</v>
      </c>
      <c r="E12" s="545"/>
      <c r="F12" s="61" t="str">
        <f>IF(G12="▼選択肢","",IF(G12="実施なし",0,IF(G12="５日型",VLOOKUP(I12,【非表示】月割額表!$A$5:$X$16,8,FALSE),IF(G12="６～７日型",VLOOKUP(I12,【非表示】月割額表!$A$5:$X$16,9,FALSE),""))))</f>
        <v/>
      </c>
      <c r="G12" s="273" t="str">
        <f>【該当の場合のみ】1‐⑤【★入力シート】!C6</f>
        <v>▼選択肢</v>
      </c>
      <c r="H12" s="274" t="s">
        <v>221</v>
      </c>
      <c r="I12" s="274" t="str">
        <f>【該当の場合のみ】1‐⑤【★入力シート】!D6</f>
        <v>▼選択肢</v>
      </c>
      <c r="J12" s="275" t="s">
        <v>222</v>
      </c>
      <c r="K12" s="56"/>
      <c r="L12" s="52" t="s">
        <v>78</v>
      </c>
      <c r="M12" s="63"/>
    </row>
    <row r="13" spans="1:13" ht="18" customHeight="1" x14ac:dyDescent="0.55000000000000004">
      <c r="A13" s="497"/>
      <c r="B13" s="265"/>
      <c r="C13" s="268"/>
      <c r="D13" s="544" t="s">
        <v>120</v>
      </c>
      <c r="E13" s="545"/>
      <c r="F13" s="62" t="str">
        <f>IF(G13="▼選択肢","",IF(G13="実施なし",0,IF(G13="実施あり",(VLOOKUP(I13,【非表示】月割額表!$A$5:$X$16,10,0)))))</f>
        <v/>
      </c>
      <c r="G13" s="276" t="str">
        <f>【該当の場合のみ】1‐⑤【★入力シート】!C7</f>
        <v>▼選択肢</v>
      </c>
      <c r="H13" s="274" t="s">
        <v>221</v>
      </c>
      <c r="I13" s="274" t="str">
        <f>【該当の場合のみ】1‐⑤【★入力シート】!D7</f>
        <v>▼選択肢</v>
      </c>
      <c r="J13" s="275" t="s">
        <v>222</v>
      </c>
      <c r="K13" s="56"/>
      <c r="L13" s="52" t="s">
        <v>78</v>
      </c>
      <c r="M13" s="63"/>
    </row>
    <row r="14" spans="1:13" ht="18" customHeight="1" x14ac:dyDescent="0.55000000000000004">
      <c r="A14" s="497"/>
      <c r="B14" s="265"/>
      <c r="C14" s="268"/>
      <c r="D14" s="544" t="s">
        <v>121</v>
      </c>
      <c r="E14" s="545"/>
      <c r="F14" s="62" t="str">
        <f>IF(G14="▼選択肢","",IF(G14="実施なし",0,IF(G14="実施あり",(VLOOKUP(I14,【非表示】月割額表!A5:X16,11,0)))))</f>
        <v/>
      </c>
      <c r="G14" s="276" t="str">
        <f>【該当の場合のみ】1‐⑤【★入力シート】!C8</f>
        <v>▼選択肢</v>
      </c>
      <c r="H14" s="274" t="s">
        <v>221</v>
      </c>
      <c r="I14" s="274" t="str">
        <f>【該当の場合のみ】1‐⑤【★入力シート】!D8</f>
        <v>▼選択肢</v>
      </c>
      <c r="J14" s="275" t="s">
        <v>222</v>
      </c>
      <c r="K14" s="56"/>
      <c r="L14" s="52" t="s">
        <v>78</v>
      </c>
      <c r="M14" s="63"/>
    </row>
    <row r="15" spans="1:13" ht="18" customHeight="1" x14ac:dyDescent="0.55000000000000004">
      <c r="A15" s="497"/>
      <c r="B15" s="265"/>
      <c r="C15" s="268"/>
      <c r="D15" s="544" t="s">
        <v>122</v>
      </c>
      <c r="E15" s="545"/>
      <c r="F15" s="62" t="str">
        <f>IF(G15="▼選択肢","",IF(G15="実施なし",0,IF(G15="実施あり",(VLOOKUP(I15,【非表示】月割額表!$A$5:$X$16,12,0)))))</f>
        <v/>
      </c>
      <c r="G15" s="276" t="str">
        <f>【該当の場合のみ】1‐⑤【★入力シート】!C9</f>
        <v>▼選択肢</v>
      </c>
      <c r="H15" s="274" t="s">
        <v>221</v>
      </c>
      <c r="I15" s="274" t="str">
        <f>【該当の場合のみ】1‐⑤【★入力シート】!D9</f>
        <v>▼選択肢</v>
      </c>
      <c r="J15" s="275" t="s">
        <v>222</v>
      </c>
      <c r="K15" s="56"/>
      <c r="L15" s="52" t="s">
        <v>78</v>
      </c>
      <c r="M15" s="63"/>
    </row>
    <row r="16" spans="1:13" ht="18" customHeight="1" x14ac:dyDescent="0.55000000000000004">
      <c r="A16" s="497"/>
      <c r="B16" s="265"/>
      <c r="C16" s="268"/>
      <c r="D16" s="544" t="s">
        <v>123</v>
      </c>
      <c r="E16" s="545"/>
      <c r="F16" s="62" t="str">
        <f>IF(G16="▼選択肢","",IF(G16="実施なし",0,IF(G16="職員配置なし",60000,IF(G16="３～４日型",(VLOOKUP(I16,【非表示】月割額表!A5:X16,13,0)),IF(G16="５日型",(VLOOKUP(I16,【非表示】月割額表!A5:X16,14,0)),IF(G16="６～７日型",(VLOOKUP(I16,【非表示】月割額表!A5:X16,15,0))))))))</f>
        <v/>
      </c>
      <c r="G16" s="276" t="str">
        <f>【該当の場合のみ】1‐⑤【★入力シート】!C10</f>
        <v>▼選択肢</v>
      </c>
      <c r="H16" s="274" t="s">
        <v>221</v>
      </c>
      <c r="I16" s="274" t="str">
        <f>【該当の場合のみ】1‐⑤【★入力シート】!D10</f>
        <v>▼選択肢</v>
      </c>
      <c r="J16" s="275" t="s">
        <v>222</v>
      </c>
      <c r="K16" s="56"/>
      <c r="L16" s="52" t="s">
        <v>78</v>
      </c>
      <c r="M16" s="63"/>
    </row>
    <row r="17" spans="1:12" ht="18" customHeight="1" x14ac:dyDescent="0.55000000000000004">
      <c r="A17" s="497"/>
      <c r="B17" s="265"/>
      <c r="C17" s="268"/>
      <c r="D17" s="544" t="s">
        <v>124</v>
      </c>
      <c r="E17" s="545"/>
      <c r="F17" s="62" t="str">
        <f>IF(G17="▼選択肢","",IF(G17="実施なし",0,IF(G17="加配なし",(VLOOKUP(I17,【非表示】月割額表!$A$5:$X$16,19,0)),IF(G17="３～４日型",(VLOOKUP(I17,【非表示】月割額表!$A$5:$X$16,16,0)),IF(G17="５日型",(VLOOKUP(I17,【非表示】月割額表!$A$5:$X$16,17,0)),IF(G17="６～７日型",(VLOOKUP(I17,【非表示】月割額表!$A$5:$X$16,18,0))))))))</f>
        <v/>
      </c>
      <c r="G17" s="276" t="str">
        <f>【該当の場合のみ】1‐⑤【★入力シート】!C11</f>
        <v>▼選択肢</v>
      </c>
      <c r="H17" s="274" t="s">
        <v>221</v>
      </c>
      <c r="I17" s="274" t="str">
        <f>【該当の場合のみ】1‐⑤【★入力シート】!D11</f>
        <v>▼選択肢</v>
      </c>
      <c r="J17" s="275" t="s">
        <v>222</v>
      </c>
      <c r="K17" s="56"/>
      <c r="L17" s="52" t="s">
        <v>78</v>
      </c>
    </row>
    <row r="18" spans="1:12" ht="18" customHeight="1" x14ac:dyDescent="0.55000000000000004">
      <c r="A18" s="497"/>
      <c r="B18" s="265"/>
      <c r="C18" s="268"/>
      <c r="D18" s="529" t="s">
        <v>125</v>
      </c>
      <c r="E18" s="530"/>
      <c r="F18" s="62" t="str">
        <f>IF(G18="▼選択肢","",IF(G18="実施なし",0,IF(G18="閉室日のみ（月３日型）",(VLOOKUP(I18,【非表示】月割額表!A5:X16,20,0)),IF(G18="実施なし",0,IF(G18="閉室日のみ（月４日型）",(VLOOKUP(I18,【非表示】月割額表!$A$5:$X$16,21,0)),IF(G18="個室＋閉室日型",(VLOOKUP(I18,【非表示】月割額表!$A$5:$X$16,22,0)),IF(G18="ひろば＋閉室日型",(VLOOKUP(I18,【非表示】月割額表!$A$5:$X$16,23,0)))))))))</f>
        <v/>
      </c>
      <c r="G18" s="276" t="str">
        <f>【該当の場合のみ】1‐⑤【★入力シート】!C12</f>
        <v>▼選択肢</v>
      </c>
      <c r="H18" s="274" t="s">
        <v>221</v>
      </c>
      <c r="I18" s="274" t="str">
        <f>【該当の場合のみ】1‐⑤【★入力シート】!D12</f>
        <v>▼選択肢</v>
      </c>
      <c r="J18" s="275" t="s">
        <v>222</v>
      </c>
      <c r="K18" s="56"/>
      <c r="L18" s="52" t="s">
        <v>78</v>
      </c>
    </row>
    <row r="19" spans="1:12" ht="18" customHeight="1" x14ac:dyDescent="0.55000000000000004">
      <c r="A19" s="497"/>
      <c r="B19" s="265"/>
      <c r="C19" s="268"/>
      <c r="D19" s="531" t="s">
        <v>223</v>
      </c>
      <c r="E19" s="532"/>
      <c r="F19" s="62" t="str">
        <f>IF(G19="▼選択肢","",IF(G19="区の施設で実施しない",0,IF(G19="区の施設で実施する",(VLOOKUP(I19,【非表示】月割額表!A5:X16,24,0)))))</f>
        <v/>
      </c>
      <c r="G19" s="277" t="str">
        <f>【該当の場合のみ】1‐⑤【★入力シート】!C13</f>
        <v>▼選択肢</v>
      </c>
      <c r="H19" s="278" t="s">
        <v>221</v>
      </c>
      <c r="I19" s="278" t="str">
        <f>【該当の場合のみ】1‐⑤【★入力シート】!D13</f>
        <v>▼選択肢</v>
      </c>
      <c r="J19" s="279" t="s">
        <v>222</v>
      </c>
      <c r="K19" s="56"/>
      <c r="L19" s="52" t="s">
        <v>78</v>
      </c>
    </row>
    <row r="20" spans="1:12" ht="18" customHeight="1" x14ac:dyDescent="0.55000000000000004">
      <c r="A20" s="497"/>
      <c r="B20" s="265"/>
      <c r="C20" s="280" t="s">
        <v>224</v>
      </c>
      <c r="D20" s="281"/>
      <c r="E20" s="282"/>
      <c r="F20" s="283">
        <f>SUM(F21,F25)</f>
        <v>0</v>
      </c>
      <c r="G20" s="579"/>
      <c r="H20" s="580"/>
      <c r="I20" s="580"/>
      <c r="J20" s="581"/>
      <c r="K20" s="56"/>
      <c r="L20" s="52" t="s">
        <v>77</v>
      </c>
    </row>
    <row r="21" spans="1:12" ht="18" customHeight="1" x14ac:dyDescent="0.55000000000000004">
      <c r="A21" s="497"/>
      <c r="B21" s="265"/>
      <c r="C21" s="284"/>
      <c r="D21" s="533" t="s">
        <v>225</v>
      </c>
      <c r="E21" s="534"/>
      <c r="F21" s="285">
        <f>SUM(F22:F24)</f>
        <v>0</v>
      </c>
      <c r="G21" s="535"/>
      <c r="H21" s="536"/>
      <c r="I21" s="536"/>
      <c r="J21" s="537"/>
      <c r="K21" s="56"/>
      <c r="L21" s="52" t="s">
        <v>77</v>
      </c>
    </row>
    <row r="22" spans="1:12" ht="18" customHeight="1" x14ac:dyDescent="0.55000000000000004">
      <c r="A22" s="497"/>
      <c r="B22" s="265"/>
      <c r="C22" s="284"/>
      <c r="D22" s="286"/>
      <c r="E22" s="287" t="s">
        <v>103</v>
      </c>
      <c r="F22" s="288"/>
      <c r="G22" s="538"/>
      <c r="H22" s="539"/>
      <c r="I22" s="539"/>
      <c r="J22" s="540"/>
      <c r="K22" s="56"/>
      <c r="L22" s="59" t="s">
        <v>226</v>
      </c>
    </row>
    <row r="23" spans="1:12" ht="18" customHeight="1" x14ac:dyDescent="0.55000000000000004">
      <c r="A23" s="497"/>
      <c r="B23" s="265"/>
      <c r="C23" s="284"/>
      <c r="D23" s="286"/>
      <c r="E23" s="289" t="s">
        <v>104</v>
      </c>
      <c r="F23" s="290"/>
      <c r="G23" s="582"/>
      <c r="H23" s="583"/>
      <c r="I23" s="583"/>
      <c r="J23" s="584"/>
      <c r="K23" s="56"/>
      <c r="L23" s="59" t="s">
        <v>226</v>
      </c>
    </row>
    <row r="24" spans="1:12" ht="18" customHeight="1" x14ac:dyDescent="0.55000000000000004">
      <c r="A24" s="497"/>
      <c r="B24" s="265"/>
      <c r="C24" s="284"/>
      <c r="D24" s="286"/>
      <c r="E24" s="291" t="s">
        <v>227</v>
      </c>
      <c r="F24" s="292"/>
      <c r="G24" s="541"/>
      <c r="H24" s="542"/>
      <c r="I24" s="542"/>
      <c r="J24" s="543"/>
      <c r="K24" s="56"/>
      <c r="L24" s="59" t="s">
        <v>226</v>
      </c>
    </row>
    <row r="25" spans="1:12" ht="18" customHeight="1" x14ac:dyDescent="0.55000000000000004">
      <c r="A25" s="497"/>
      <c r="B25" s="265"/>
      <c r="C25" s="284"/>
      <c r="D25" s="533" t="s">
        <v>228</v>
      </c>
      <c r="E25" s="534"/>
      <c r="F25" s="283">
        <f>SUM(F26:F29)</f>
        <v>0</v>
      </c>
      <c r="G25" s="535"/>
      <c r="H25" s="536"/>
      <c r="I25" s="536"/>
      <c r="J25" s="537"/>
      <c r="K25" s="56"/>
      <c r="L25" s="52" t="s">
        <v>77</v>
      </c>
    </row>
    <row r="26" spans="1:12" ht="18" customHeight="1" x14ac:dyDescent="0.55000000000000004">
      <c r="A26" s="497"/>
      <c r="B26" s="265"/>
      <c r="C26" s="293"/>
      <c r="D26" s="286"/>
      <c r="E26" s="287" t="s">
        <v>229</v>
      </c>
      <c r="F26" s="290"/>
      <c r="G26" s="538"/>
      <c r="H26" s="539"/>
      <c r="I26" s="539"/>
      <c r="J26" s="540"/>
      <c r="K26" s="56"/>
      <c r="L26" s="59" t="s">
        <v>226</v>
      </c>
    </row>
    <row r="27" spans="1:12" ht="18" customHeight="1" x14ac:dyDescent="0.55000000000000004">
      <c r="A27" s="497"/>
      <c r="B27" s="265"/>
      <c r="C27" s="293"/>
      <c r="D27" s="284"/>
      <c r="E27" s="64" t="s">
        <v>123</v>
      </c>
      <c r="F27" s="87"/>
      <c r="G27" s="526"/>
      <c r="H27" s="527"/>
      <c r="I27" s="527"/>
      <c r="J27" s="528"/>
      <c r="K27" s="56"/>
      <c r="L27" s="59" t="s">
        <v>226</v>
      </c>
    </row>
    <row r="28" spans="1:12" ht="18" customHeight="1" x14ac:dyDescent="0.55000000000000004">
      <c r="A28" s="497"/>
      <c r="B28" s="265"/>
      <c r="C28" s="293"/>
      <c r="D28" s="284"/>
      <c r="E28" s="64" t="s">
        <v>124</v>
      </c>
      <c r="F28" s="87"/>
      <c r="G28" s="501"/>
      <c r="H28" s="502"/>
      <c r="I28" s="502"/>
      <c r="J28" s="503"/>
      <c r="K28" s="56"/>
      <c r="L28" s="59" t="s">
        <v>226</v>
      </c>
    </row>
    <row r="29" spans="1:12" ht="18" customHeight="1" x14ac:dyDescent="0.55000000000000004">
      <c r="A29" s="497"/>
      <c r="B29" s="294"/>
      <c r="C29" s="295"/>
      <c r="D29" s="284"/>
      <c r="E29" s="64" t="s">
        <v>125</v>
      </c>
      <c r="F29" s="88"/>
      <c r="G29" s="504"/>
      <c r="H29" s="505"/>
      <c r="I29" s="505"/>
      <c r="J29" s="506"/>
      <c r="K29" s="56"/>
      <c r="L29" s="59" t="s">
        <v>226</v>
      </c>
    </row>
    <row r="30" spans="1:12" ht="18" customHeight="1" x14ac:dyDescent="0.55000000000000004">
      <c r="A30" s="497"/>
      <c r="B30" s="261" t="s">
        <v>79</v>
      </c>
      <c r="C30" s="296"/>
      <c r="D30" s="297"/>
      <c r="E30" s="298"/>
      <c r="F30" s="89"/>
      <c r="G30" s="507"/>
      <c r="H30" s="508"/>
      <c r="I30" s="508"/>
      <c r="J30" s="509"/>
      <c r="K30" s="56"/>
      <c r="L30" s="52"/>
    </row>
    <row r="31" spans="1:12" ht="18" customHeight="1" x14ac:dyDescent="0.55000000000000004">
      <c r="A31" s="497"/>
      <c r="B31" s="261" t="s">
        <v>80</v>
      </c>
      <c r="C31" s="299"/>
      <c r="D31" s="262"/>
      <c r="E31" s="263"/>
      <c r="F31" s="90">
        <f>SUM(F32:F36)</f>
        <v>0</v>
      </c>
      <c r="G31" s="510"/>
      <c r="H31" s="511"/>
      <c r="I31" s="511"/>
      <c r="J31" s="512"/>
      <c r="K31" s="56"/>
      <c r="L31" s="52" t="s">
        <v>77</v>
      </c>
    </row>
    <row r="32" spans="1:12" ht="18" customHeight="1" x14ac:dyDescent="0.55000000000000004">
      <c r="A32" s="497"/>
      <c r="B32" s="265"/>
      <c r="C32" s="300" t="s">
        <v>81</v>
      </c>
      <c r="D32" s="301"/>
      <c r="E32" s="302"/>
      <c r="F32" s="91"/>
      <c r="G32" s="513"/>
      <c r="H32" s="514"/>
      <c r="I32" s="514"/>
      <c r="J32" s="515"/>
      <c r="K32" s="56"/>
      <c r="L32" s="52"/>
    </row>
    <row r="33" spans="1:12" ht="18" customHeight="1" x14ac:dyDescent="0.55000000000000004">
      <c r="A33" s="497"/>
      <c r="B33" s="265"/>
      <c r="C33" s="303" t="s">
        <v>82</v>
      </c>
      <c r="D33" s="304"/>
      <c r="E33" s="305"/>
      <c r="F33" s="92"/>
      <c r="G33" s="501"/>
      <c r="H33" s="502"/>
      <c r="I33" s="502"/>
      <c r="J33" s="503"/>
      <c r="K33" s="56"/>
      <c r="L33" s="52"/>
    </row>
    <row r="34" spans="1:12" ht="18" customHeight="1" x14ac:dyDescent="0.55000000000000004">
      <c r="A34" s="497"/>
      <c r="B34" s="265"/>
      <c r="C34" s="303" t="s">
        <v>83</v>
      </c>
      <c r="D34" s="304"/>
      <c r="E34" s="305"/>
      <c r="F34" s="92"/>
      <c r="G34" s="501"/>
      <c r="H34" s="502"/>
      <c r="I34" s="502"/>
      <c r="J34" s="503"/>
      <c r="K34" s="56"/>
      <c r="L34" s="52"/>
    </row>
    <row r="35" spans="1:12" ht="18" customHeight="1" x14ac:dyDescent="0.55000000000000004">
      <c r="A35" s="497"/>
      <c r="B35" s="265"/>
      <c r="C35" s="303" t="s">
        <v>84</v>
      </c>
      <c r="D35" s="304"/>
      <c r="E35" s="305"/>
      <c r="F35" s="92"/>
      <c r="G35" s="501"/>
      <c r="H35" s="502"/>
      <c r="I35" s="502"/>
      <c r="J35" s="503"/>
      <c r="K35" s="56"/>
      <c r="L35" s="52"/>
    </row>
    <row r="36" spans="1:12" ht="18" customHeight="1" thickBot="1" x14ac:dyDescent="0.6">
      <c r="A36" s="497"/>
      <c r="B36" s="265"/>
      <c r="C36" s="306" t="s">
        <v>85</v>
      </c>
      <c r="D36" s="307"/>
      <c r="E36" s="308"/>
      <c r="F36" s="93"/>
      <c r="G36" s="516"/>
      <c r="H36" s="517"/>
      <c r="I36" s="517"/>
      <c r="J36" s="518"/>
      <c r="K36" s="56"/>
      <c r="L36" s="52"/>
    </row>
    <row r="37" spans="1:12" ht="18" customHeight="1" thickTop="1" x14ac:dyDescent="0.55000000000000004">
      <c r="A37" s="309" t="s">
        <v>230</v>
      </c>
      <c r="B37" s="310"/>
      <c r="C37" s="310"/>
      <c r="D37" s="310"/>
      <c r="E37" s="311"/>
      <c r="F37" s="94">
        <f>SUM(F7,F30,F31)</f>
        <v>300000</v>
      </c>
      <c r="G37" s="519"/>
      <c r="H37" s="520"/>
      <c r="I37" s="520"/>
      <c r="J37" s="521"/>
      <c r="K37" s="56"/>
      <c r="L37" s="52" t="s">
        <v>77</v>
      </c>
    </row>
    <row r="38" spans="1:12" ht="7.4" customHeight="1" x14ac:dyDescent="0.55000000000000004">
      <c r="A38" s="65"/>
      <c r="B38" s="66"/>
      <c r="C38" s="66"/>
      <c r="D38" s="66"/>
      <c r="E38" s="66"/>
      <c r="F38" s="95"/>
      <c r="G38" s="522"/>
      <c r="H38" s="522"/>
      <c r="I38" s="522"/>
      <c r="J38" s="523"/>
      <c r="K38" s="58"/>
      <c r="L38" s="52"/>
    </row>
    <row r="39" spans="1:12" ht="18" customHeight="1" x14ac:dyDescent="0.55000000000000004">
      <c r="A39" s="67" t="s">
        <v>86</v>
      </c>
      <c r="B39" s="68"/>
      <c r="C39" s="68"/>
      <c r="D39" s="68"/>
      <c r="E39" s="66"/>
      <c r="F39" s="95"/>
      <c r="G39" s="524"/>
      <c r="H39" s="524"/>
      <c r="I39" s="524"/>
      <c r="J39" s="525"/>
      <c r="K39" s="56"/>
      <c r="L39" s="52"/>
    </row>
    <row r="40" spans="1:12" ht="18" customHeight="1" x14ac:dyDescent="0.55000000000000004">
      <c r="A40" s="257"/>
      <c r="B40" s="258"/>
      <c r="C40" s="258"/>
      <c r="D40" s="258"/>
      <c r="E40" s="259"/>
      <c r="F40" s="312" t="s">
        <v>217</v>
      </c>
      <c r="G40" s="498" t="s">
        <v>76</v>
      </c>
      <c r="H40" s="499"/>
      <c r="I40" s="499"/>
      <c r="J40" s="500"/>
      <c r="K40" s="56"/>
      <c r="L40" s="52"/>
    </row>
    <row r="41" spans="1:12" ht="18" customHeight="1" x14ac:dyDescent="0.55000000000000004">
      <c r="A41" s="496" t="s">
        <v>87</v>
      </c>
      <c r="B41" s="313" t="s">
        <v>220</v>
      </c>
      <c r="C41" s="314"/>
      <c r="D41" s="314"/>
      <c r="E41" s="315"/>
      <c r="F41" s="101">
        <f>SUM(F42,F43,F56)</f>
        <v>0</v>
      </c>
      <c r="G41" s="481"/>
      <c r="H41" s="482"/>
      <c r="I41" s="482"/>
      <c r="J41" s="483"/>
      <c r="K41" s="56"/>
      <c r="L41" s="52" t="s">
        <v>77</v>
      </c>
    </row>
    <row r="42" spans="1:12" ht="18" customHeight="1" x14ac:dyDescent="0.55000000000000004">
      <c r="A42" s="497"/>
      <c r="B42" s="316"/>
      <c r="C42" s="317" t="s">
        <v>88</v>
      </c>
      <c r="D42" s="314"/>
      <c r="E42" s="315"/>
      <c r="F42" s="318"/>
      <c r="G42" s="481"/>
      <c r="H42" s="482"/>
      <c r="I42" s="482"/>
      <c r="J42" s="483"/>
      <c r="K42" s="56"/>
      <c r="L42" s="52"/>
    </row>
    <row r="43" spans="1:12" ht="18" customHeight="1" x14ac:dyDescent="0.55000000000000004">
      <c r="A43" s="497"/>
      <c r="B43" s="316"/>
      <c r="C43" s="319" t="s">
        <v>89</v>
      </c>
      <c r="D43" s="320"/>
      <c r="E43" s="321"/>
      <c r="F43" s="101">
        <f>SUM(F44:F55)</f>
        <v>0</v>
      </c>
      <c r="G43" s="487"/>
      <c r="H43" s="488"/>
      <c r="I43" s="488"/>
      <c r="J43" s="489"/>
      <c r="K43" s="56"/>
      <c r="L43" s="52" t="s">
        <v>77</v>
      </c>
    </row>
    <row r="44" spans="1:12" ht="18" customHeight="1" x14ac:dyDescent="0.55000000000000004">
      <c r="A44" s="497"/>
      <c r="B44" s="316"/>
      <c r="C44" s="322">
        <v>1</v>
      </c>
      <c r="D44" s="323" t="s">
        <v>90</v>
      </c>
      <c r="E44" s="324"/>
      <c r="F44" s="98"/>
      <c r="G44" s="490"/>
      <c r="H44" s="491"/>
      <c r="I44" s="491"/>
      <c r="J44" s="492"/>
      <c r="K44" s="56"/>
      <c r="L44" s="52"/>
    </row>
    <row r="45" spans="1:12" ht="18" customHeight="1" x14ac:dyDescent="0.55000000000000004">
      <c r="A45" s="497"/>
      <c r="B45" s="316"/>
      <c r="C45" s="322">
        <v>2</v>
      </c>
      <c r="D45" s="325" t="s">
        <v>91</v>
      </c>
      <c r="E45" s="326"/>
      <c r="F45" s="99"/>
      <c r="G45" s="493"/>
      <c r="H45" s="494"/>
      <c r="I45" s="494"/>
      <c r="J45" s="495"/>
      <c r="K45" s="56"/>
      <c r="L45" s="52"/>
    </row>
    <row r="46" spans="1:12" ht="18" customHeight="1" x14ac:dyDescent="0.55000000000000004">
      <c r="A46" s="497"/>
      <c r="B46" s="316"/>
      <c r="C46" s="322">
        <v>3</v>
      </c>
      <c r="D46" s="325" t="s">
        <v>92</v>
      </c>
      <c r="E46" s="326"/>
      <c r="F46" s="99"/>
      <c r="G46" s="493"/>
      <c r="H46" s="494"/>
      <c r="I46" s="494"/>
      <c r="J46" s="495"/>
      <c r="K46" s="56"/>
      <c r="L46" s="52"/>
    </row>
    <row r="47" spans="1:12" ht="18" customHeight="1" x14ac:dyDescent="0.55000000000000004">
      <c r="A47" s="497"/>
      <c r="B47" s="316"/>
      <c r="C47" s="322">
        <v>4</v>
      </c>
      <c r="D47" s="325" t="s">
        <v>93</v>
      </c>
      <c r="E47" s="326"/>
      <c r="F47" s="99"/>
      <c r="G47" s="493"/>
      <c r="H47" s="494"/>
      <c r="I47" s="494"/>
      <c r="J47" s="495"/>
      <c r="K47" s="56"/>
      <c r="L47" s="52"/>
    </row>
    <row r="48" spans="1:12" ht="18" customHeight="1" x14ac:dyDescent="0.55000000000000004">
      <c r="A48" s="497"/>
      <c r="B48" s="316"/>
      <c r="C48" s="322">
        <v>5</v>
      </c>
      <c r="D48" s="325" t="s">
        <v>94</v>
      </c>
      <c r="E48" s="326"/>
      <c r="F48" s="99"/>
      <c r="G48" s="493"/>
      <c r="H48" s="494"/>
      <c r="I48" s="494"/>
      <c r="J48" s="495"/>
      <c r="K48" s="56"/>
      <c r="L48" s="52"/>
    </row>
    <row r="49" spans="1:12" ht="18" customHeight="1" x14ac:dyDescent="0.55000000000000004">
      <c r="A49" s="497"/>
      <c r="B49" s="316"/>
      <c r="C49" s="322">
        <v>6</v>
      </c>
      <c r="D49" s="325" t="s">
        <v>95</v>
      </c>
      <c r="E49" s="326"/>
      <c r="F49" s="99"/>
      <c r="G49" s="493"/>
      <c r="H49" s="494"/>
      <c r="I49" s="494"/>
      <c r="J49" s="495"/>
      <c r="K49" s="56"/>
      <c r="L49" s="52"/>
    </row>
    <row r="50" spans="1:12" ht="18" customHeight="1" x14ac:dyDescent="0.55000000000000004">
      <c r="A50" s="497"/>
      <c r="B50" s="316"/>
      <c r="C50" s="322">
        <v>7</v>
      </c>
      <c r="D50" s="325" t="s">
        <v>96</v>
      </c>
      <c r="E50" s="326"/>
      <c r="F50" s="99"/>
      <c r="G50" s="493"/>
      <c r="H50" s="494"/>
      <c r="I50" s="494"/>
      <c r="J50" s="495"/>
      <c r="K50" s="56"/>
      <c r="L50" s="52"/>
    </row>
    <row r="51" spans="1:12" ht="18" customHeight="1" x14ac:dyDescent="0.55000000000000004">
      <c r="A51" s="497"/>
      <c r="B51" s="316"/>
      <c r="C51" s="322">
        <v>8</v>
      </c>
      <c r="D51" s="325" t="s">
        <v>97</v>
      </c>
      <c r="E51" s="326"/>
      <c r="F51" s="99"/>
      <c r="G51" s="493"/>
      <c r="H51" s="494"/>
      <c r="I51" s="494"/>
      <c r="J51" s="495"/>
      <c r="K51" s="56"/>
      <c r="L51" s="52"/>
    </row>
    <row r="52" spans="1:12" ht="18" customHeight="1" x14ac:dyDescent="0.55000000000000004">
      <c r="A52" s="497"/>
      <c r="B52" s="316"/>
      <c r="C52" s="322">
        <v>9</v>
      </c>
      <c r="D52" s="325" t="s">
        <v>98</v>
      </c>
      <c r="E52" s="326"/>
      <c r="F52" s="99"/>
      <c r="G52" s="493"/>
      <c r="H52" s="494"/>
      <c r="I52" s="494"/>
      <c r="J52" s="495"/>
      <c r="K52" s="56"/>
      <c r="L52" s="52"/>
    </row>
    <row r="53" spans="1:12" ht="18" customHeight="1" x14ac:dyDescent="0.55000000000000004">
      <c r="A53" s="497"/>
      <c r="B53" s="316"/>
      <c r="C53" s="322">
        <v>10</v>
      </c>
      <c r="D53" s="325" t="s">
        <v>99</v>
      </c>
      <c r="E53" s="326"/>
      <c r="F53" s="99"/>
      <c r="G53" s="493"/>
      <c r="H53" s="494"/>
      <c r="I53" s="494"/>
      <c r="J53" s="495"/>
      <c r="K53" s="56"/>
      <c r="L53" s="52"/>
    </row>
    <row r="54" spans="1:12" ht="18" customHeight="1" x14ac:dyDescent="0.55000000000000004">
      <c r="A54" s="497"/>
      <c r="B54" s="316"/>
      <c r="C54" s="322">
        <v>11</v>
      </c>
      <c r="D54" s="325" t="s">
        <v>100</v>
      </c>
      <c r="E54" s="326"/>
      <c r="F54" s="100"/>
      <c r="G54" s="484"/>
      <c r="H54" s="485"/>
      <c r="I54" s="485"/>
      <c r="J54" s="486"/>
      <c r="K54" s="56"/>
      <c r="L54" s="52"/>
    </row>
    <row r="55" spans="1:12" ht="18" customHeight="1" x14ac:dyDescent="0.55000000000000004">
      <c r="A55" s="497"/>
      <c r="B55" s="316"/>
      <c r="C55" s="327">
        <v>12</v>
      </c>
      <c r="D55" s="328" t="s">
        <v>101</v>
      </c>
      <c r="E55" s="329"/>
      <c r="F55" s="96"/>
      <c r="G55" s="481"/>
      <c r="H55" s="482"/>
      <c r="I55" s="482"/>
      <c r="J55" s="483"/>
      <c r="K55" s="56"/>
      <c r="L55" s="52"/>
    </row>
    <row r="56" spans="1:12" ht="18" customHeight="1" x14ac:dyDescent="0.55000000000000004">
      <c r="A56" s="497"/>
      <c r="B56" s="316"/>
      <c r="C56" s="319" t="s">
        <v>231</v>
      </c>
      <c r="D56" s="320"/>
      <c r="E56" s="321"/>
      <c r="F56" s="97">
        <f>SUM(F57:F58)</f>
        <v>0</v>
      </c>
      <c r="G56" s="481"/>
      <c r="H56" s="482"/>
      <c r="I56" s="482"/>
      <c r="J56" s="483"/>
      <c r="K56" s="56"/>
      <c r="L56" s="52" t="s">
        <v>77</v>
      </c>
    </row>
    <row r="57" spans="1:12" ht="18" customHeight="1" x14ac:dyDescent="0.55000000000000004">
      <c r="A57" s="497"/>
      <c r="B57" s="316"/>
      <c r="C57" s="322"/>
      <c r="D57" s="330" t="s">
        <v>102</v>
      </c>
      <c r="E57" s="331"/>
      <c r="F57" s="98"/>
      <c r="G57" s="391"/>
      <c r="H57" s="392"/>
      <c r="I57" s="392"/>
      <c r="J57" s="393"/>
      <c r="K57" s="56"/>
      <c r="L57" s="52"/>
    </row>
    <row r="58" spans="1:12" ht="18" customHeight="1" x14ac:dyDescent="0.55000000000000004">
      <c r="A58" s="497"/>
      <c r="B58" s="332"/>
      <c r="C58" s="327"/>
      <c r="D58" s="333" t="s">
        <v>232</v>
      </c>
      <c r="E58" s="329"/>
      <c r="F58" s="334"/>
      <c r="G58" s="484"/>
      <c r="H58" s="485"/>
      <c r="I58" s="485"/>
      <c r="J58" s="486"/>
      <c r="K58" s="56"/>
      <c r="L58" s="52"/>
    </row>
    <row r="59" spans="1:12" ht="18" customHeight="1" x14ac:dyDescent="0.55000000000000004">
      <c r="A59" s="497"/>
      <c r="B59" s="313" t="s">
        <v>233</v>
      </c>
      <c r="C59" s="317"/>
      <c r="D59" s="335"/>
      <c r="E59" s="336"/>
      <c r="F59" s="102">
        <f>SUM(F60,F64)</f>
        <v>0</v>
      </c>
      <c r="G59" s="481"/>
      <c r="H59" s="482"/>
      <c r="I59" s="482"/>
      <c r="J59" s="483"/>
      <c r="K59" s="56"/>
      <c r="L59" s="52" t="s">
        <v>77</v>
      </c>
    </row>
    <row r="60" spans="1:12" ht="18" customHeight="1" x14ac:dyDescent="0.55000000000000004">
      <c r="A60" s="497"/>
      <c r="B60" s="316"/>
      <c r="C60" s="319" t="s">
        <v>234</v>
      </c>
      <c r="D60" s="320"/>
      <c r="E60" s="321"/>
      <c r="F60" s="101">
        <f>SUM(F61:F63)</f>
        <v>0</v>
      </c>
      <c r="G60" s="487"/>
      <c r="H60" s="488"/>
      <c r="I60" s="488"/>
      <c r="J60" s="489"/>
      <c r="K60" s="56"/>
      <c r="L60" s="52" t="s">
        <v>77</v>
      </c>
    </row>
    <row r="61" spans="1:12" ht="18" customHeight="1" x14ac:dyDescent="0.55000000000000004">
      <c r="A61" s="497"/>
      <c r="B61" s="316"/>
      <c r="C61" s="322"/>
      <c r="D61" s="337" t="s">
        <v>103</v>
      </c>
      <c r="E61" s="338"/>
      <c r="F61" s="98"/>
      <c r="G61" s="490"/>
      <c r="H61" s="491"/>
      <c r="I61" s="491"/>
      <c r="J61" s="492"/>
      <c r="K61" s="56"/>
      <c r="L61" s="59" t="s">
        <v>235</v>
      </c>
    </row>
    <row r="62" spans="1:12" ht="18" customHeight="1" x14ac:dyDescent="0.55000000000000004">
      <c r="A62" s="497"/>
      <c r="B62" s="316"/>
      <c r="C62" s="322"/>
      <c r="D62" s="339" t="s">
        <v>104</v>
      </c>
      <c r="E62" s="340"/>
      <c r="F62" s="341"/>
      <c r="G62" s="493"/>
      <c r="H62" s="494"/>
      <c r="I62" s="494"/>
      <c r="J62" s="495"/>
      <c r="K62" s="56"/>
      <c r="L62" s="59" t="s">
        <v>235</v>
      </c>
    </row>
    <row r="63" spans="1:12" ht="18" customHeight="1" x14ac:dyDescent="0.55000000000000004">
      <c r="A63" s="497"/>
      <c r="B63" s="316"/>
      <c r="C63" s="327"/>
      <c r="D63" s="342" t="s">
        <v>227</v>
      </c>
      <c r="E63" s="343"/>
      <c r="F63" s="344"/>
      <c r="G63" s="484"/>
      <c r="H63" s="485"/>
      <c r="I63" s="485"/>
      <c r="J63" s="486"/>
      <c r="K63" s="56"/>
      <c r="L63" s="59" t="s">
        <v>235</v>
      </c>
    </row>
    <row r="64" spans="1:12" ht="18" customHeight="1" x14ac:dyDescent="0.55000000000000004">
      <c r="A64" s="497"/>
      <c r="B64" s="316"/>
      <c r="C64" s="319" t="s">
        <v>236</v>
      </c>
      <c r="D64" s="320"/>
      <c r="E64" s="321"/>
      <c r="F64" s="101">
        <f>SUM(F65:F68)</f>
        <v>0</v>
      </c>
      <c r="G64" s="481"/>
      <c r="H64" s="482"/>
      <c r="I64" s="482"/>
      <c r="J64" s="483"/>
      <c r="K64" s="56"/>
      <c r="L64" s="52" t="s">
        <v>77</v>
      </c>
    </row>
    <row r="65" spans="1:12" ht="18" customHeight="1" x14ac:dyDescent="0.55000000000000004">
      <c r="A65" s="497"/>
      <c r="B65" s="316"/>
      <c r="C65" s="322"/>
      <c r="D65" s="345" t="s">
        <v>229</v>
      </c>
      <c r="E65" s="346"/>
      <c r="F65" s="103"/>
      <c r="G65" s="490"/>
      <c r="H65" s="491"/>
      <c r="I65" s="491"/>
      <c r="J65" s="492"/>
      <c r="K65" s="56"/>
      <c r="L65" s="59" t="s">
        <v>235</v>
      </c>
    </row>
    <row r="66" spans="1:12" ht="18" customHeight="1" x14ac:dyDescent="0.55000000000000004">
      <c r="A66" s="497"/>
      <c r="B66" s="316"/>
      <c r="C66" s="322"/>
      <c r="D66" s="347" t="s">
        <v>123</v>
      </c>
      <c r="E66" s="348"/>
      <c r="F66" s="341"/>
      <c r="G66" s="585"/>
      <c r="H66" s="586"/>
      <c r="I66" s="586"/>
      <c r="J66" s="587"/>
      <c r="K66" s="56"/>
      <c r="L66" s="59" t="s">
        <v>235</v>
      </c>
    </row>
    <row r="67" spans="1:12" ht="18" customHeight="1" x14ac:dyDescent="0.55000000000000004">
      <c r="A67" s="497"/>
      <c r="B67" s="316"/>
      <c r="C67" s="322"/>
      <c r="D67" s="349" t="s">
        <v>124</v>
      </c>
      <c r="E67" s="350"/>
      <c r="F67" s="341"/>
      <c r="G67" s="493"/>
      <c r="H67" s="494"/>
      <c r="I67" s="494"/>
      <c r="J67" s="495"/>
      <c r="K67" s="56"/>
      <c r="L67" s="59" t="s">
        <v>235</v>
      </c>
    </row>
    <row r="68" spans="1:12" ht="18" customHeight="1" thickBot="1" x14ac:dyDescent="0.6">
      <c r="A68" s="497"/>
      <c r="B68" s="316"/>
      <c r="C68" s="322"/>
      <c r="D68" s="351" t="s">
        <v>125</v>
      </c>
      <c r="E68" s="352"/>
      <c r="F68" s="104"/>
      <c r="G68" s="478"/>
      <c r="H68" s="479"/>
      <c r="I68" s="479"/>
      <c r="J68" s="480"/>
      <c r="K68" s="56"/>
      <c r="L68" s="59" t="s">
        <v>235</v>
      </c>
    </row>
    <row r="69" spans="1:12" ht="18" customHeight="1" thickTop="1" x14ac:dyDescent="0.55000000000000004">
      <c r="A69" s="460" t="s">
        <v>237</v>
      </c>
      <c r="B69" s="461"/>
      <c r="C69" s="461"/>
      <c r="D69" s="461"/>
      <c r="E69" s="462"/>
      <c r="F69" s="69">
        <f>SUM(F41,F59)</f>
        <v>0</v>
      </c>
      <c r="G69" s="463"/>
      <c r="H69" s="464"/>
      <c r="I69" s="464"/>
      <c r="J69" s="465"/>
      <c r="K69" s="56"/>
      <c r="L69" s="52" t="s">
        <v>77</v>
      </c>
    </row>
    <row r="70" spans="1:12" ht="18" customHeight="1" x14ac:dyDescent="0.55000000000000004">
      <c r="A70" s="466" t="s">
        <v>105</v>
      </c>
      <c r="B70" s="467"/>
      <c r="C70" s="467"/>
      <c r="D70" s="467"/>
      <c r="E70" s="468"/>
      <c r="F70" s="70">
        <f>F37-F69</f>
        <v>300000</v>
      </c>
      <c r="G70" s="469"/>
      <c r="H70" s="470"/>
      <c r="I70" s="470"/>
      <c r="J70" s="471"/>
      <c r="K70" s="56"/>
      <c r="L70" s="52" t="s">
        <v>77</v>
      </c>
    </row>
    <row r="71" spans="1:12" ht="18" customHeight="1" x14ac:dyDescent="0.55000000000000004">
      <c r="A71" s="466" t="s">
        <v>106</v>
      </c>
      <c r="B71" s="467"/>
      <c r="C71" s="467"/>
      <c r="D71" s="467"/>
      <c r="E71" s="468"/>
      <c r="F71" s="71">
        <f>F7-F69</f>
        <v>300000</v>
      </c>
      <c r="G71" s="353"/>
      <c r="H71" s="354"/>
      <c r="I71" s="354"/>
      <c r="J71" s="355"/>
      <c r="K71" s="56"/>
      <c r="L71" s="52" t="s">
        <v>77</v>
      </c>
    </row>
    <row r="72" spans="1:12" ht="18" customHeight="1" thickBot="1" x14ac:dyDescent="0.6">
      <c r="A72" s="472" t="s">
        <v>107</v>
      </c>
      <c r="B72" s="473"/>
      <c r="C72" s="473"/>
      <c r="D72" s="473"/>
      <c r="E72" s="474"/>
      <c r="F72" s="72">
        <f>F7</f>
        <v>300000</v>
      </c>
      <c r="G72" s="475"/>
      <c r="H72" s="476"/>
      <c r="I72" s="476"/>
      <c r="J72" s="477"/>
      <c r="K72" s="56"/>
      <c r="L72" s="52" t="s">
        <v>77</v>
      </c>
    </row>
    <row r="73" spans="1:12" ht="35.25" customHeight="1" thickBot="1" x14ac:dyDescent="0.6">
      <c r="A73" s="453" t="s">
        <v>108</v>
      </c>
      <c r="B73" s="454"/>
      <c r="C73" s="454"/>
      <c r="D73" s="455"/>
      <c r="E73" s="456"/>
      <c r="F73" s="73">
        <f>MIN(F69,F72)</f>
        <v>0</v>
      </c>
      <c r="G73" s="457"/>
      <c r="H73" s="458"/>
      <c r="I73" s="458"/>
      <c r="J73" s="459"/>
      <c r="K73" s="56"/>
      <c r="L73" s="59" t="s">
        <v>273</v>
      </c>
    </row>
    <row r="74" spans="1:12" x14ac:dyDescent="0.55000000000000004">
      <c r="A74" s="356"/>
      <c r="B74" s="356"/>
      <c r="C74" s="356"/>
      <c r="D74" s="356"/>
      <c r="E74" s="356"/>
      <c r="F74" s="356"/>
      <c r="G74" s="357"/>
      <c r="H74" s="357"/>
      <c r="I74" s="357"/>
      <c r="J74" s="357"/>
      <c r="K74" s="56"/>
      <c r="L74" s="52"/>
    </row>
  </sheetData>
  <sheetProtection algorithmName="SHA-512" hashValue="QfpjSZHTSq722L6dXAB7Dyo80iW2u0F0mgzjVazU7LYUYqETH0+tdivUtVAIOlip/mtgepY7M7uOZZe9LfVC0w==" saltValue="XdMMNHDIcrsVitF6ClIK7w==" spinCount="100000" sheet="1" objects="1" scenarios="1" formatCells="0" formatRows="0" insertRows="0" deleteRows="0" autoFilter="0"/>
  <mergeCells count="77">
    <mergeCell ref="A73:E73"/>
    <mergeCell ref="G73:J73"/>
    <mergeCell ref="A69:E69"/>
    <mergeCell ref="G69:J69"/>
    <mergeCell ref="A70:E70"/>
    <mergeCell ref="G70:J70"/>
    <mergeCell ref="A71:E71"/>
    <mergeCell ref="A72:E72"/>
    <mergeCell ref="G72:J72"/>
    <mergeCell ref="G63:J63"/>
    <mergeCell ref="G64:J64"/>
    <mergeCell ref="G65:J65"/>
    <mergeCell ref="G66:J66"/>
    <mergeCell ref="G67:J67"/>
    <mergeCell ref="G68:J68"/>
    <mergeCell ref="G56:J56"/>
    <mergeCell ref="G58:J58"/>
    <mergeCell ref="G59:J59"/>
    <mergeCell ref="G60:J60"/>
    <mergeCell ref="G61:J61"/>
    <mergeCell ref="G62:J62"/>
    <mergeCell ref="G50:J50"/>
    <mergeCell ref="G51:J51"/>
    <mergeCell ref="G52:J52"/>
    <mergeCell ref="G53:J53"/>
    <mergeCell ref="G54:J54"/>
    <mergeCell ref="G55:J55"/>
    <mergeCell ref="A41:A68"/>
    <mergeCell ref="G41:J41"/>
    <mergeCell ref="G42:J42"/>
    <mergeCell ref="G43:J43"/>
    <mergeCell ref="G44:J44"/>
    <mergeCell ref="G45:J45"/>
    <mergeCell ref="G46:J46"/>
    <mergeCell ref="G47:J47"/>
    <mergeCell ref="G48:J48"/>
    <mergeCell ref="G49:J49"/>
    <mergeCell ref="G34:J34"/>
    <mergeCell ref="G35:J35"/>
    <mergeCell ref="G36:J36"/>
    <mergeCell ref="G37:J37"/>
    <mergeCell ref="G38:J39"/>
    <mergeCell ref="G40:J40"/>
    <mergeCell ref="G28:J28"/>
    <mergeCell ref="G29:J29"/>
    <mergeCell ref="G30:J30"/>
    <mergeCell ref="G31:J31"/>
    <mergeCell ref="G32:J32"/>
    <mergeCell ref="G33:J33"/>
    <mergeCell ref="G23:J23"/>
    <mergeCell ref="G24:J24"/>
    <mergeCell ref="D25:E25"/>
    <mergeCell ref="G25:J25"/>
    <mergeCell ref="G26:J26"/>
    <mergeCell ref="G27:J27"/>
    <mergeCell ref="D18:E18"/>
    <mergeCell ref="D19:E19"/>
    <mergeCell ref="G20:J20"/>
    <mergeCell ref="D21:E21"/>
    <mergeCell ref="G21:J21"/>
    <mergeCell ref="G22:J22"/>
    <mergeCell ref="D12:E12"/>
    <mergeCell ref="D13:E13"/>
    <mergeCell ref="D14:E14"/>
    <mergeCell ref="D15:E15"/>
    <mergeCell ref="D16:E16"/>
    <mergeCell ref="D17:E17"/>
    <mergeCell ref="A2:J2"/>
    <mergeCell ref="G4:J4"/>
    <mergeCell ref="G5:J5"/>
    <mergeCell ref="G6:J6"/>
    <mergeCell ref="A7:A36"/>
    <mergeCell ref="G7:J7"/>
    <mergeCell ref="G8:J8"/>
    <mergeCell ref="D9:E9"/>
    <mergeCell ref="D10:E10"/>
    <mergeCell ref="D11:E11"/>
  </mergeCells>
  <phoneticPr fontId="5"/>
  <dataValidations count="8">
    <dataValidation allowBlank="1" showInputMessage="1" showErrorMessage="1" promptTitle="入力時の注意" prompt="補助金以外に収入が_x000a_見込まれる_x000a_場合はご記入ください。" sqref="F32" xr:uid="{0F24C87F-B884-4DB0-A22C-B65A390A5FE1}"/>
    <dataValidation allowBlank="1" showInputMessage="1" showErrorMessage="1" promptTitle="入力不要" prompt="入力不要です。" sqref="F7:F21 F25 F31 F41 F43 F56 F59:F60 F64 A69:J73 F37" xr:uid="{27A9268F-AC20-46F9-B5FB-60BC05E4997C}"/>
    <dataValidation allowBlank="1" showInputMessage="1" showErrorMessage="1" promptTitle="入力不要" prompt="入力シートから_x000a_自動で記入されます。" sqref="G9:J19" xr:uid="{C7E7E6CC-8F7D-41EA-9BA4-6A133D0B26E2}"/>
    <dataValidation allowBlank="1" showInputMessage="1" showErrorMessage="1" promptTitle="入力時の注意" prompt="特記事項がない_x000a_場合入力不要。" sqref="G7:J8 G41:J68 G20:G36 H20:J22 H24:J36" xr:uid="{3F5720D3-8114-4ECC-8559-DA06FB672B32}"/>
    <dataValidation allowBlank="1" showInputMessage="1" showErrorMessage="1" promptTitle="入力時の注意" prompt="開設準備経費の_x000a_収入がある場合_x000a_補助金の支出予定額_x000a_を記入してください。" sqref="F61:F63 F65:F68" xr:uid="{6C938627-C2AC-474E-B757-42B9CB6BFFE1}"/>
    <dataValidation allowBlank="1" showInputMessage="1" showErrorMessage="1" promptTitle="入力時の注意" prompt="補助金の_x000a_支出予定額を_x000a_ご記入ください。" sqref="F42 F44:F55 F57:F58" xr:uid="{D5F73F3A-87CB-4BF0-B04B-795FC1708145}"/>
    <dataValidation allowBlank="1" showInputMessage="1" showErrorMessage="1" promptTitle="記入時の注意" prompt="補助金以外に収入が_x000a_見込まれる_x000a_場合はご記入ください。" sqref="F30 F33:F36" xr:uid="{D8536EA4-C189-4497-8F91-565B4153AC4C}"/>
    <dataValidation allowBlank="1" showInputMessage="1" showErrorMessage="1" promptTitle="入力時の注意" prompt="開設準備経費は_x000a_実施初年度に_x000a_事前に区と協議した_x000a_施設のみ対象です。_x000a_該当の場合記入してください。" sqref="F22:F24 F26:F29" xr:uid="{47B8E02F-45C1-4DB5-B601-AC2939D5BC4A}"/>
  </dataValidations>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32A3D-9F77-47EC-AC3B-EBA3D90F901F}">
  <sheetPr>
    <tabColor rgb="FFFF0000"/>
    <pageSetUpPr fitToPage="1"/>
  </sheetPr>
  <dimension ref="A1:X16"/>
  <sheetViews>
    <sheetView view="pageBreakPreview" zoomScale="58" zoomScaleNormal="95" zoomScaleSheetLayoutView="58" workbookViewId="0">
      <selection activeCell="D13" sqref="D13"/>
    </sheetView>
  </sheetViews>
  <sheetFormatPr defaultColWidth="9" defaultRowHeight="18" x14ac:dyDescent="0.55000000000000004"/>
  <cols>
    <col min="1" max="4" width="9" style="113"/>
    <col min="5" max="5" width="18.1640625" style="113" customWidth="1"/>
    <col min="6" max="6" width="10" style="113" customWidth="1"/>
    <col min="7" max="16384" width="9" style="113"/>
  </cols>
  <sheetData>
    <row r="1" spans="1:24" s="359" customFormat="1" x14ac:dyDescent="0.55000000000000004">
      <c r="A1" s="358">
        <v>1</v>
      </c>
      <c r="B1" s="358">
        <v>2</v>
      </c>
      <c r="C1" s="358">
        <v>3</v>
      </c>
      <c r="D1" s="358">
        <v>4</v>
      </c>
      <c r="E1" s="358">
        <v>5</v>
      </c>
      <c r="F1" s="358">
        <v>6</v>
      </c>
      <c r="G1" s="358">
        <v>7</v>
      </c>
      <c r="H1" s="358">
        <v>8</v>
      </c>
      <c r="I1" s="358">
        <v>9</v>
      </c>
      <c r="J1" s="358">
        <v>10</v>
      </c>
      <c r="K1" s="358">
        <v>11</v>
      </c>
      <c r="L1" s="358">
        <v>12</v>
      </c>
      <c r="M1" s="358">
        <v>13</v>
      </c>
      <c r="N1" s="358">
        <v>14</v>
      </c>
      <c r="O1" s="358">
        <v>15</v>
      </c>
      <c r="P1" s="358">
        <v>16</v>
      </c>
      <c r="Q1" s="358">
        <v>17</v>
      </c>
      <c r="R1" s="358">
        <v>18</v>
      </c>
      <c r="S1" s="358">
        <v>19</v>
      </c>
      <c r="T1" s="358">
        <v>20</v>
      </c>
      <c r="U1" s="358">
        <v>21</v>
      </c>
      <c r="V1" s="358">
        <v>22</v>
      </c>
      <c r="W1" s="358">
        <v>23</v>
      </c>
      <c r="X1" s="358">
        <v>24</v>
      </c>
    </row>
    <row r="2" spans="1:24" x14ac:dyDescent="0.55000000000000004">
      <c r="A2" s="443" t="s">
        <v>136</v>
      </c>
      <c r="B2" s="444" t="s">
        <v>126</v>
      </c>
      <c r="C2" s="444"/>
      <c r="D2" s="444"/>
      <c r="E2" s="444"/>
      <c r="F2" s="444"/>
      <c r="G2" s="444"/>
      <c r="H2" s="444"/>
      <c r="I2" s="444"/>
      <c r="J2" s="445" t="s">
        <v>132</v>
      </c>
      <c r="K2" s="445" t="s">
        <v>133</v>
      </c>
      <c r="L2" s="445" t="s">
        <v>134</v>
      </c>
      <c r="M2" s="360" t="s">
        <v>135</v>
      </c>
      <c r="N2" s="360"/>
      <c r="O2" s="360"/>
      <c r="P2" s="360"/>
      <c r="Q2" s="360"/>
      <c r="R2" s="360"/>
      <c r="S2" s="360"/>
      <c r="T2" s="360"/>
      <c r="U2" s="360"/>
      <c r="V2" s="360"/>
      <c r="W2" s="360"/>
      <c r="X2" s="446" t="s">
        <v>238</v>
      </c>
    </row>
    <row r="3" spans="1:24" x14ac:dyDescent="0.55000000000000004">
      <c r="A3" s="443"/>
      <c r="B3" s="588" t="s">
        <v>220</v>
      </c>
      <c r="C3" s="589"/>
      <c r="D3" s="589"/>
      <c r="E3" s="590"/>
      <c r="F3" s="448" t="s">
        <v>239</v>
      </c>
      <c r="G3" s="449" t="s">
        <v>240</v>
      </c>
      <c r="H3" s="450"/>
      <c r="I3" s="451"/>
      <c r="J3" s="445"/>
      <c r="K3" s="445"/>
      <c r="L3" s="445"/>
      <c r="M3" s="452" t="s">
        <v>137</v>
      </c>
      <c r="N3" s="452"/>
      <c r="O3" s="452"/>
      <c r="P3" s="452" t="s">
        <v>138</v>
      </c>
      <c r="Q3" s="452"/>
      <c r="R3" s="452"/>
      <c r="S3" s="452"/>
      <c r="T3" s="452" t="s">
        <v>139</v>
      </c>
      <c r="U3" s="452"/>
      <c r="V3" s="452"/>
      <c r="W3" s="452"/>
      <c r="X3" s="447"/>
    </row>
    <row r="4" spans="1:24" x14ac:dyDescent="0.55000000000000004">
      <c r="A4" s="443"/>
      <c r="B4" s="389" t="s">
        <v>241</v>
      </c>
      <c r="C4" s="389" t="s">
        <v>44</v>
      </c>
      <c r="D4" s="389" t="s">
        <v>242</v>
      </c>
      <c r="E4" s="389" t="s">
        <v>274</v>
      </c>
      <c r="F4" s="445"/>
      <c r="G4" s="389" t="s">
        <v>243</v>
      </c>
      <c r="H4" s="389" t="s">
        <v>244</v>
      </c>
      <c r="I4" s="389" t="s">
        <v>245</v>
      </c>
      <c r="J4" s="445"/>
      <c r="K4" s="445"/>
      <c r="L4" s="445"/>
      <c r="M4" s="389" t="s">
        <v>140</v>
      </c>
      <c r="N4" s="389" t="s">
        <v>141</v>
      </c>
      <c r="O4" s="389" t="s">
        <v>142</v>
      </c>
      <c r="P4" s="389" t="s">
        <v>140</v>
      </c>
      <c r="Q4" s="389" t="s">
        <v>141</v>
      </c>
      <c r="R4" s="389" t="s">
        <v>142</v>
      </c>
      <c r="S4" s="389" t="s">
        <v>143</v>
      </c>
      <c r="T4" s="389" t="s">
        <v>246</v>
      </c>
      <c r="U4" s="389" t="s">
        <v>247</v>
      </c>
      <c r="V4" s="389" t="s">
        <v>144</v>
      </c>
      <c r="W4" s="389" t="s">
        <v>145</v>
      </c>
      <c r="X4" s="389" t="s">
        <v>248</v>
      </c>
    </row>
    <row r="5" spans="1:24" x14ac:dyDescent="0.55000000000000004">
      <c r="A5" s="361">
        <v>12</v>
      </c>
      <c r="B5" s="362">
        <v>6088000</v>
      </c>
      <c r="C5" s="362">
        <v>7113000</v>
      </c>
      <c r="D5" s="362">
        <v>8538000</v>
      </c>
      <c r="E5" s="362">
        <v>10481000</v>
      </c>
      <c r="F5" s="362">
        <v>300000</v>
      </c>
      <c r="G5" s="362">
        <v>1653000</v>
      </c>
      <c r="H5" s="362">
        <v>3247000</v>
      </c>
      <c r="I5" s="362">
        <v>2847000</v>
      </c>
      <c r="J5" s="362">
        <v>425000</v>
      </c>
      <c r="K5" s="362">
        <v>1646000</v>
      </c>
      <c r="L5" s="114">
        <v>240000</v>
      </c>
      <c r="M5" s="363">
        <v>1330000</v>
      </c>
      <c r="N5" s="364">
        <v>2092000</v>
      </c>
      <c r="O5" s="365">
        <v>2473000</v>
      </c>
      <c r="P5" s="363">
        <v>1204000</v>
      </c>
      <c r="Q5" s="364">
        <v>1966000</v>
      </c>
      <c r="R5" s="364">
        <v>2347000</v>
      </c>
      <c r="S5" s="365">
        <v>60000</v>
      </c>
      <c r="T5" s="363">
        <v>635000</v>
      </c>
      <c r="U5" s="366">
        <v>830000</v>
      </c>
      <c r="V5" s="364">
        <v>600000</v>
      </c>
      <c r="W5" s="115">
        <v>635000</v>
      </c>
      <c r="X5" s="367">
        <v>1111000</v>
      </c>
    </row>
    <row r="6" spans="1:24" x14ac:dyDescent="0.55000000000000004">
      <c r="A6" s="368">
        <v>11</v>
      </c>
      <c r="B6" s="369">
        <f>ROUNDDOWN($B$5/12*A6,-3)</f>
        <v>5580000</v>
      </c>
      <c r="C6" s="369">
        <f t="shared" ref="C6:C16" si="0">ROUNDDOWN($C$5/12*A6,-3)</f>
        <v>6520000</v>
      </c>
      <c r="D6" s="369">
        <f t="shared" ref="D6:D16" si="1">ROUNDDOWN($D$5/12*A6,-3)</f>
        <v>7826000</v>
      </c>
      <c r="E6" s="369">
        <f t="shared" ref="E6:E16" si="2">ROUNDDOWN($E$5/12*A6,-3)</f>
        <v>9607000</v>
      </c>
      <c r="F6" s="369">
        <f t="shared" ref="F6:F16" si="3">ROUNDDOWN($F$5/12*A6,-3)</f>
        <v>275000</v>
      </c>
      <c r="G6" s="369">
        <f t="shared" ref="G6:G15" si="4">ROUNDDOWN($G$5/12*A6,-3)</f>
        <v>1515000</v>
      </c>
      <c r="H6" s="369">
        <f>ROUNDDOWN($H$5/12*A6,-3)</f>
        <v>2976000</v>
      </c>
      <c r="I6" s="369">
        <f>ROUNDDOWN($I$5/12*A6,-3)</f>
        <v>2609000</v>
      </c>
      <c r="J6" s="369">
        <f>ROUNDDOWN($J$5/12*A6,-3)</f>
        <v>389000</v>
      </c>
      <c r="K6" s="369">
        <f>ROUNDDOWN($K$5/12*A6,-3)</f>
        <v>1508000</v>
      </c>
      <c r="L6" s="116">
        <f>ROUNDDOWN($L$5/12*A6,-3)</f>
        <v>220000</v>
      </c>
      <c r="M6" s="370">
        <f>ROUNDDOWN(1330000/12*A6,-3)</f>
        <v>1219000</v>
      </c>
      <c r="N6" s="370">
        <f>ROUNDDOWN(2092000/12*A6,-3)</f>
        <v>1917000</v>
      </c>
      <c r="O6" s="370">
        <f>ROUNDDOWN(2473000/12*A6,-3)</f>
        <v>2266000</v>
      </c>
      <c r="P6" s="370">
        <f>ROUNDDOWN(1204000/12*A6,-3)</f>
        <v>1103000</v>
      </c>
      <c r="Q6" s="370">
        <f>ROUNDDOWN(1966000/12*A6,-3)</f>
        <v>1802000</v>
      </c>
      <c r="R6" s="116">
        <f>ROUNDDOWN(2347000/12*A6,-3)</f>
        <v>2151000</v>
      </c>
      <c r="S6" s="116">
        <f>ROUNDDOWN(60000/12*A6,-3)</f>
        <v>55000</v>
      </c>
      <c r="T6" s="116">
        <f>ROUNDDOWN(635000/12*A6,-3)</f>
        <v>582000</v>
      </c>
      <c r="U6" s="369">
        <f>ROUNDDOWN(830000/12*A6,-3)</f>
        <v>760000</v>
      </c>
      <c r="V6" s="116">
        <f>ROUNDDOWN(600000/12*A6,-3)</f>
        <v>550000</v>
      </c>
      <c r="W6" s="116">
        <f>ROUNDDOWN(635000/12*A6,-3)</f>
        <v>582000</v>
      </c>
      <c r="X6" s="369">
        <f>ROUNDDOWN($X$5/12*A6,-3)</f>
        <v>1018000</v>
      </c>
    </row>
    <row r="7" spans="1:24" x14ac:dyDescent="0.55000000000000004">
      <c r="A7" s="368">
        <v>10</v>
      </c>
      <c r="B7" s="369">
        <f t="shared" ref="B7:B16" si="5">ROUNDDOWN($B$5/12*A7,-3)</f>
        <v>5073000</v>
      </c>
      <c r="C7" s="369">
        <f t="shared" si="0"/>
        <v>5927000</v>
      </c>
      <c r="D7" s="369">
        <f t="shared" si="1"/>
        <v>7115000</v>
      </c>
      <c r="E7" s="369">
        <f t="shared" si="2"/>
        <v>8734000</v>
      </c>
      <c r="F7" s="369">
        <f t="shared" si="3"/>
        <v>250000</v>
      </c>
      <c r="G7" s="369">
        <f t="shared" si="4"/>
        <v>1377000</v>
      </c>
      <c r="H7" s="369">
        <f>ROUNDDOWN($H$5/12*A7,-3)</f>
        <v>2705000</v>
      </c>
      <c r="I7" s="369">
        <f>ROUNDDOWN($I$5/12*A7,-3)</f>
        <v>2372000</v>
      </c>
      <c r="J7" s="369">
        <f t="shared" ref="J7:J16" si="6">ROUNDDOWN($J$5/12*A7,-3)</f>
        <v>354000</v>
      </c>
      <c r="K7" s="369">
        <f t="shared" ref="K7:K16" si="7">ROUNDDOWN($K$5/12*A7,-3)</f>
        <v>1371000</v>
      </c>
      <c r="L7" s="116">
        <f t="shared" ref="L7:L16" si="8">ROUNDDOWN($L$5/12*A7,-3)</f>
        <v>200000</v>
      </c>
      <c r="M7" s="370">
        <f t="shared" ref="M7:M16" si="9">ROUNDDOWN(1330000/12*A7,-3)</f>
        <v>1108000</v>
      </c>
      <c r="N7" s="370">
        <f t="shared" ref="N7:N16" si="10">ROUNDDOWN(2092000/12*A7,-3)</f>
        <v>1743000</v>
      </c>
      <c r="O7" s="370">
        <f t="shared" ref="O7:O16" si="11">ROUNDDOWN(2473000/12*A7,-3)</f>
        <v>2060000</v>
      </c>
      <c r="P7" s="370">
        <f t="shared" ref="P7:P16" si="12">ROUNDDOWN(1204000/12*A7,-3)</f>
        <v>1003000</v>
      </c>
      <c r="Q7" s="370">
        <f t="shared" ref="Q7:Q16" si="13">ROUNDDOWN(1966000/12*A7,-3)</f>
        <v>1638000</v>
      </c>
      <c r="R7" s="116">
        <f t="shared" ref="R7:R16" si="14">ROUNDDOWN(2347000/12*A7,-3)</f>
        <v>1955000</v>
      </c>
      <c r="S7" s="116">
        <f t="shared" ref="S7:S16" si="15">ROUNDDOWN(60000/12*A7,-3)</f>
        <v>50000</v>
      </c>
      <c r="T7" s="116">
        <f t="shared" ref="T7:T16" si="16">ROUNDDOWN(635000/12*A7,-3)</f>
        <v>529000</v>
      </c>
      <c r="U7" s="369">
        <f t="shared" ref="U7:U16" si="17">ROUNDDOWN(830000/12*A7,-3)</f>
        <v>691000</v>
      </c>
      <c r="V7" s="116">
        <f t="shared" ref="V7:V16" si="18">ROUNDDOWN(600000/12*A7,-3)</f>
        <v>500000</v>
      </c>
      <c r="W7" s="116">
        <f t="shared" ref="W7:W16" si="19">ROUNDDOWN(635000/12*A7,-3)</f>
        <v>529000</v>
      </c>
      <c r="X7" s="369">
        <f>ROUNDDOWN($X$5/12*A7,-3)</f>
        <v>925000</v>
      </c>
    </row>
    <row r="8" spans="1:24" x14ac:dyDescent="0.55000000000000004">
      <c r="A8" s="368">
        <v>9</v>
      </c>
      <c r="B8" s="369">
        <f t="shared" si="5"/>
        <v>4566000</v>
      </c>
      <c r="C8" s="369">
        <f t="shared" si="0"/>
        <v>5334000</v>
      </c>
      <c r="D8" s="369">
        <f t="shared" si="1"/>
        <v>6403000</v>
      </c>
      <c r="E8" s="369">
        <f t="shared" si="2"/>
        <v>7860000</v>
      </c>
      <c r="F8" s="369">
        <f t="shared" si="3"/>
        <v>225000</v>
      </c>
      <c r="G8" s="369">
        <f t="shared" si="4"/>
        <v>1239000</v>
      </c>
      <c r="H8" s="369">
        <f>ROUNDDOWN($H$5/12*A8,-3)</f>
        <v>2435000</v>
      </c>
      <c r="I8" s="369">
        <f t="shared" ref="I8:I15" si="20">ROUNDDOWN($I$5/12*A8,-3)</f>
        <v>2135000</v>
      </c>
      <c r="J8" s="369">
        <f t="shared" si="6"/>
        <v>318000</v>
      </c>
      <c r="K8" s="369">
        <f t="shared" si="7"/>
        <v>1234000</v>
      </c>
      <c r="L8" s="116">
        <f t="shared" si="8"/>
        <v>180000</v>
      </c>
      <c r="M8" s="370">
        <f t="shared" si="9"/>
        <v>997000</v>
      </c>
      <c r="N8" s="370">
        <f>ROUNDDOWN(2092000/12*A8,-3)</f>
        <v>1569000</v>
      </c>
      <c r="O8" s="370">
        <f t="shared" si="11"/>
        <v>1854000</v>
      </c>
      <c r="P8" s="370">
        <f t="shared" si="12"/>
        <v>903000</v>
      </c>
      <c r="Q8" s="370">
        <f t="shared" si="13"/>
        <v>1474000</v>
      </c>
      <c r="R8" s="116">
        <f t="shared" si="14"/>
        <v>1760000</v>
      </c>
      <c r="S8" s="116">
        <f t="shared" si="15"/>
        <v>45000</v>
      </c>
      <c r="T8" s="116">
        <f t="shared" si="16"/>
        <v>476000</v>
      </c>
      <c r="U8" s="369">
        <f t="shared" si="17"/>
        <v>622000</v>
      </c>
      <c r="V8" s="116">
        <f t="shared" si="18"/>
        <v>450000</v>
      </c>
      <c r="W8" s="116">
        <f t="shared" si="19"/>
        <v>476000</v>
      </c>
      <c r="X8" s="369">
        <f>ROUNDDOWN($X$5/12*A8,-3)</f>
        <v>833000</v>
      </c>
    </row>
    <row r="9" spans="1:24" x14ac:dyDescent="0.55000000000000004">
      <c r="A9" s="368">
        <v>8</v>
      </c>
      <c r="B9" s="369">
        <f t="shared" si="5"/>
        <v>4058000</v>
      </c>
      <c r="C9" s="369">
        <f t="shared" si="0"/>
        <v>4742000</v>
      </c>
      <c r="D9" s="369">
        <f t="shared" si="1"/>
        <v>5692000</v>
      </c>
      <c r="E9" s="369">
        <f t="shared" si="2"/>
        <v>6987000</v>
      </c>
      <c r="F9" s="369">
        <f t="shared" si="3"/>
        <v>200000</v>
      </c>
      <c r="G9" s="369">
        <f t="shared" si="4"/>
        <v>1102000</v>
      </c>
      <c r="H9" s="369">
        <f>ROUNDDOWN($H$5/12*A9,-3)</f>
        <v>2164000</v>
      </c>
      <c r="I9" s="369">
        <f>ROUNDDOWN($I$5/12*A9,-3)</f>
        <v>1898000</v>
      </c>
      <c r="J9" s="369">
        <f t="shared" si="6"/>
        <v>283000</v>
      </c>
      <c r="K9" s="369">
        <f t="shared" si="7"/>
        <v>1097000</v>
      </c>
      <c r="L9" s="116">
        <f t="shared" si="8"/>
        <v>160000</v>
      </c>
      <c r="M9" s="370">
        <f t="shared" si="9"/>
        <v>886000</v>
      </c>
      <c r="N9" s="370">
        <f>ROUNDDOWN(2092000/12*A9,-3)</f>
        <v>1394000</v>
      </c>
      <c r="O9" s="370">
        <f t="shared" si="11"/>
        <v>1648000</v>
      </c>
      <c r="P9" s="370">
        <f t="shared" si="12"/>
        <v>802000</v>
      </c>
      <c r="Q9" s="370">
        <f t="shared" si="13"/>
        <v>1310000</v>
      </c>
      <c r="R9" s="116">
        <f t="shared" si="14"/>
        <v>1564000</v>
      </c>
      <c r="S9" s="116">
        <f t="shared" si="15"/>
        <v>40000</v>
      </c>
      <c r="T9" s="116">
        <f t="shared" si="16"/>
        <v>423000</v>
      </c>
      <c r="U9" s="369">
        <f t="shared" si="17"/>
        <v>553000</v>
      </c>
      <c r="V9" s="116">
        <f t="shared" si="18"/>
        <v>400000</v>
      </c>
      <c r="W9" s="116">
        <f t="shared" si="19"/>
        <v>423000</v>
      </c>
      <c r="X9" s="369">
        <f>ROUNDDOWN($X$5/12*A9,-3)</f>
        <v>740000</v>
      </c>
    </row>
    <row r="10" spans="1:24" x14ac:dyDescent="0.55000000000000004">
      <c r="A10" s="368">
        <v>7</v>
      </c>
      <c r="B10" s="369">
        <f t="shared" si="5"/>
        <v>3551000</v>
      </c>
      <c r="C10" s="369">
        <f t="shared" si="0"/>
        <v>4149000</v>
      </c>
      <c r="D10" s="369">
        <f t="shared" si="1"/>
        <v>4980000</v>
      </c>
      <c r="E10" s="369">
        <f t="shared" si="2"/>
        <v>6113000</v>
      </c>
      <c r="F10" s="369">
        <f t="shared" si="3"/>
        <v>175000</v>
      </c>
      <c r="G10" s="369">
        <f t="shared" si="4"/>
        <v>964000</v>
      </c>
      <c r="H10" s="369">
        <f>ROUNDDOWN($H$5/12*A10,-3)</f>
        <v>1894000</v>
      </c>
      <c r="I10" s="369">
        <f>ROUNDDOWN($I$5/12*A10,-3)</f>
        <v>1660000</v>
      </c>
      <c r="J10" s="369">
        <f t="shared" si="6"/>
        <v>247000</v>
      </c>
      <c r="K10" s="369">
        <f t="shared" si="7"/>
        <v>960000</v>
      </c>
      <c r="L10" s="116">
        <f t="shared" si="8"/>
        <v>140000</v>
      </c>
      <c r="M10" s="371">
        <f t="shared" si="9"/>
        <v>775000</v>
      </c>
      <c r="N10" s="371">
        <f t="shared" si="10"/>
        <v>1220000</v>
      </c>
      <c r="O10" s="371">
        <f t="shared" si="11"/>
        <v>1442000</v>
      </c>
      <c r="P10" s="371">
        <f t="shared" si="12"/>
        <v>702000</v>
      </c>
      <c r="Q10" s="371">
        <f t="shared" si="13"/>
        <v>1146000</v>
      </c>
      <c r="R10" s="116">
        <f t="shared" si="14"/>
        <v>1369000</v>
      </c>
      <c r="S10" s="116">
        <f t="shared" si="15"/>
        <v>35000</v>
      </c>
      <c r="T10" s="116">
        <f t="shared" si="16"/>
        <v>370000</v>
      </c>
      <c r="U10" s="369">
        <f t="shared" si="17"/>
        <v>484000</v>
      </c>
      <c r="V10" s="116">
        <f t="shared" si="18"/>
        <v>350000</v>
      </c>
      <c r="W10" s="116">
        <f t="shared" si="19"/>
        <v>370000</v>
      </c>
      <c r="X10" s="369">
        <f>ROUNDDOWN($X$5/12*A10,-3)</f>
        <v>648000</v>
      </c>
    </row>
    <row r="11" spans="1:24" x14ac:dyDescent="0.55000000000000004">
      <c r="A11" s="368">
        <v>6</v>
      </c>
      <c r="B11" s="369">
        <f t="shared" si="5"/>
        <v>3044000</v>
      </c>
      <c r="C11" s="369">
        <f t="shared" si="0"/>
        <v>3556000</v>
      </c>
      <c r="D11" s="369">
        <f t="shared" si="1"/>
        <v>4269000</v>
      </c>
      <c r="E11" s="369">
        <f t="shared" si="2"/>
        <v>5240000</v>
      </c>
      <c r="F11" s="369">
        <f t="shared" si="3"/>
        <v>150000</v>
      </c>
      <c r="G11" s="369">
        <f t="shared" si="4"/>
        <v>826000</v>
      </c>
      <c r="H11" s="369">
        <f t="shared" ref="H11:H16" si="21">ROUNDDOWN($H$5/12*A11,-3)</f>
        <v>1623000</v>
      </c>
      <c r="I11" s="369">
        <f t="shared" si="20"/>
        <v>1423000</v>
      </c>
      <c r="J11" s="369">
        <f t="shared" si="6"/>
        <v>212000</v>
      </c>
      <c r="K11" s="369">
        <f t="shared" si="7"/>
        <v>823000</v>
      </c>
      <c r="L11" s="116">
        <f t="shared" si="8"/>
        <v>120000</v>
      </c>
      <c r="M11" s="370">
        <f t="shared" si="9"/>
        <v>665000</v>
      </c>
      <c r="N11" s="370">
        <f t="shared" si="10"/>
        <v>1046000</v>
      </c>
      <c r="O11" s="370">
        <f t="shared" si="11"/>
        <v>1236000</v>
      </c>
      <c r="P11" s="370">
        <f t="shared" si="12"/>
        <v>602000</v>
      </c>
      <c r="Q11" s="370">
        <f t="shared" si="13"/>
        <v>983000</v>
      </c>
      <c r="R11" s="116">
        <f t="shared" si="14"/>
        <v>1173000</v>
      </c>
      <c r="S11" s="116">
        <f t="shared" si="15"/>
        <v>30000</v>
      </c>
      <c r="T11" s="116">
        <f t="shared" si="16"/>
        <v>317000</v>
      </c>
      <c r="U11" s="369">
        <f t="shared" si="17"/>
        <v>415000</v>
      </c>
      <c r="V11" s="116">
        <f t="shared" si="18"/>
        <v>300000</v>
      </c>
      <c r="W11" s="116">
        <f t="shared" si="19"/>
        <v>317000</v>
      </c>
      <c r="X11" s="369">
        <f t="shared" ref="X11" si="22">ROUNDDOWN($X$5/12*A11,-3)</f>
        <v>555000</v>
      </c>
    </row>
    <row r="12" spans="1:24" x14ac:dyDescent="0.55000000000000004">
      <c r="A12" s="368">
        <v>5</v>
      </c>
      <c r="B12" s="369">
        <f t="shared" si="5"/>
        <v>2536000</v>
      </c>
      <c r="C12" s="369">
        <f t="shared" si="0"/>
        <v>2963000</v>
      </c>
      <c r="D12" s="369">
        <f t="shared" si="1"/>
        <v>3557000</v>
      </c>
      <c r="E12" s="369">
        <f t="shared" si="2"/>
        <v>4367000</v>
      </c>
      <c r="F12" s="369">
        <f t="shared" si="3"/>
        <v>125000</v>
      </c>
      <c r="G12" s="369">
        <f t="shared" si="4"/>
        <v>688000</v>
      </c>
      <c r="H12" s="369">
        <f t="shared" si="21"/>
        <v>1352000</v>
      </c>
      <c r="I12" s="369">
        <f>ROUNDDOWN($I$5/12*A12,-3)</f>
        <v>1186000</v>
      </c>
      <c r="J12" s="369">
        <f t="shared" si="6"/>
        <v>177000</v>
      </c>
      <c r="K12" s="369">
        <f t="shared" si="7"/>
        <v>685000</v>
      </c>
      <c r="L12" s="116">
        <f>ROUNDDOWN($L$5/12*A12,-3)</f>
        <v>100000</v>
      </c>
      <c r="M12" s="370">
        <f t="shared" si="9"/>
        <v>554000</v>
      </c>
      <c r="N12" s="370">
        <f t="shared" si="10"/>
        <v>871000</v>
      </c>
      <c r="O12" s="370">
        <f t="shared" si="11"/>
        <v>1030000</v>
      </c>
      <c r="P12" s="370">
        <f t="shared" si="12"/>
        <v>501000</v>
      </c>
      <c r="Q12" s="370">
        <f t="shared" si="13"/>
        <v>819000</v>
      </c>
      <c r="R12" s="116">
        <f t="shared" si="14"/>
        <v>977000</v>
      </c>
      <c r="S12" s="116">
        <f t="shared" si="15"/>
        <v>25000</v>
      </c>
      <c r="T12" s="116">
        <f t="shared" si="16"/>
        <v>264000</v>
      </c>
      <c r="U12" s="369">
        <f t="shared" si="17"/>
        <v>345000</v>
      </c>
      <c r="V12" s="116">
        <f t="shared" si="18"/>
        <v>250000</v>
      </c>
      <c r="W12" s="116">
        <f t="shared" si="19"/>
        <v>264000</v>
      </c>
      <c r="X12" s="369">
        <f>ROUNDDOWN($X$5/12*A12,-3)</f>
        <v>462000</v>
      </c>
    </row>
    <row r="13" spans="1:24" x14ac:dyDescent="0.55000000000000004">
      <c r="A13" s="368">
        <v>4</v>
      </c>
      <c r="B13" s="369">
        <f t="shared" si="5"/>
        <v>2029000</v>
      </c>
      <c r="C13" s="369">
        <f t="shared" si="0"/>
        <v>2371000</v>
      </c>
      <c r="D13" s="369">
        <f t="shared" si="1"/>
        <v>2846000</v>
      </c>
      <c r="E13" s="369">
        <f t="shared" si="2"/>
        <v>3493000</v>
      </c>
      <c r="F13" s="369">
        <f t="shared" si="3"/>
        <v>100000</v>
      </c>
      <c r="G13" s="369">
        <f t="shared" si="4"/>
        <v>551000</v>
      </c>
      <c r="H13" s="369">
        <f t="shared" si="21"/>
        <v>1082000</v>
      </c>
      <c r="I13" s="369">
        <f>ROUNDDOWN($I$5/12*A13,-3)</f>
        <v>949000</v>
      </c>
      <c r="J13" s="369">
        <f t="shared" si="6"/>
        <v>141000</v>
      </c>
      <c r="K13" s="369">
        <f t="shared" si="7"/>
        <v>548000</v>
      </c>
      <c r="L13" s="116">
        <f t="shared" si="8"/>
        <v>80000</v>
      </c>
      <c r="M13" s="370">
        <f t="shared" si="9"/>
        <v>443000</v>
      </c>
      <c r="N13" s="370">
        <f t="shared" si="10"/>
        <v>697000</v>
      </c>
      <c r="O13" s="370">
        <f t="shared" si="11"/>
        <v>824000</v>
      </c>
      <c r="P13" s="370">
        <f t="shared" si="12"/>
        <v>401000</v>
      </c>
      <c r="Q13" s="370">
        <f t="shared" si="13"/>
        <v>655000</v>
      </c>
      <c r="R13" s="116">
        <f t="shared" si="14"/>
        <v>782000</v>
      </c>
      <c r="S13" s="116">
        <f t="shared" si="15"/>
        <v>20000</v>
      </c>
      <c r="T13" s="116">
        <f t="shared" si="16"/>
        <v>211000</v>
      </c>
      <c r="U13" s="369">
        <f t="shared" si="17"/>
        <v>276000</v>
      </c>
      <c r="V13" s="116">
        <f t="shared" si="18"/>
        <v>200000</v>
      </c>
      <c r="W13" s="116">
        <f t="shared" si="19"/>
        <v>211000</v>
      </c>
      <c r="X13" s="369">
        <f>ROUNDDOWN($X$5/12*A13,-3)</f>
        <v>370000</v>
      </c>
    </row>
    <row r="14" spans="1:24" x14ac:dyDescent="0.55000000000000004">
      <c r="A14" s="368">
        <v>3</v>
      </c>
      <c r="B14" s="369">
        <f t="shared" si="5"/>
        <v>1522000</v>
      </c>
      <c r="C14" s="369">
        <f t="shared" si="0"/>
        <v>1778000</v>
      </c>
      <c r="D14" s="369">
        <f t="shared" si="1"/>
        <v>2134000</v>
      </c>
      <c r="E14" s="369">
        <f t="shared" si="2"/>
        <v>2620000</v>
      </c>
      <c r="F14" s="369">
        <f t="shared" si="3"/>
        <v>75000</v>
      </c>
      <c r="G14" s="369">
        <f t="shared" si="4"/>
        <v>413000</v>
      </c>
      <c r="H14" s="369">
        <f t="shared" si="21"/>
        <v>811000</v>
      </c>
      <c r="I14" s="369">
        <f>ROUNDDOWN($I$5/12*A14,-3)</f>
        <v>711000</v>
      </c>
      <c r="J14" s="369">
        <f>ROUNDDOWN($J$5/12*A14,-3)</f>
        <v>106000</v>
      </c>
      <c r="K14" s="369">
        <f t="shared" si="7"/>
        <v>411000</v>
      </c>
      <c r="L14" s="116">
        <f t="shared" si="8"/>
        <v>60000</v>
      </c>
      <c r="M14" s="370">
        <f t="shared" si="9"/>
        <v>332000</v>
      </c>
      <c r="N14" s="370">
        <f t="shared" si="10"/>
        <v>523000</v>
      </c>
      <c r="O14" s="370">
        <f t="shared" si="11"/>
        <v>618000</v>
      </c>
      <c r="P14" s="370">
        <f t="shared" si="12"/>
        <v>301000</v>
      </c>
      <c r="Q14" s="370">
        <f t="shared" si="13"/>
        <v>491000</v>
      </c>
      <c r="R14" s="116">
        <f t="shared" si="14"/>
        <v>586000</v>
      </c>
      <c r="S14" s="116">
        <f t="shared" si="15"/>
        <v>15000</v>
      </c>
      <c r="T14" s="116">
        <f t="shared" si="16"/>
        <v>158000</v>
      </c>
      <c r="U14" s="369">
        <f t="shared" si="17"/>
        <v>207000</v>
      </c>
      <c r="V14" s="116">
        <f t="shared" si="18"/>
        <v>150000</v>
      </c>
      <c r="W14" s="116">
        <f t="shared" si="19"/>
        <v>158000</v>
      </c>
      <c r="X14" s="369">
        <f>ROUNDDOWN($X$5/12*A14,-3)</f>
        <v>277000</v>
      </c>
    </row>
    <row r="15" spans="1:24" x14ac:dyDescent="0.55000000000000004">
      <c r="A15" s="368">
        <v>2</v>
      </c>
      <c r="B15" s="369">
        <f t="shared" si="5"/>
        <v>1014000</v>
      </c>
      <c r="C15" s="369">
        <f t="shared" si="0"/>
        <v>1185000</v>
      </c>
      <c r="D15" s="369">
        <f t="shared" si="1"/>
        <v>1423000</v>
      </c>
      <c r="E15" s="369">
        <f t="shared" si="2"/>
        <v>1746000</v>
      </c>
      <c r="F15" s="369">
        <f t="shared" si="3"/>
        <v>50000</v>
      </c>
      <c r="G15" s="369">
        <f t="shared" si="4"/>
        <v>275000</v>
      </c>
      <c r="H15" s="369">
        <f t="shared" si="21"/>
        <v>541000</v>
      </c>
      <c r="I15" s="369">
        <f t="shared" si="20"/>
        <v>474000</v>
      </c>
      <c r="J15" s="369">
        <f t="shared" si="6"/>
        <v>70000</v>
      </c>
      <c r="K15" s="369">
        <f t="shared" si="7"/>
        <v>274000</v>
      </c>
      <c r="L15" s="116">
        <f t="shared" si="8"/>
        <v>40000</v>
      </c>
      <c r="M15" s="370">
        <f t="shared" si="9"/>
        <v>221000</v>
      </c>
      <c r="N15" s="370">
        <f t="shared" si="10"/>
        <v>348000</v>
      </c>
      <c r="O15" s="370">
        <f t="shared" si="11"/>
        <v>412000</v>
      </c>
      <c r="P15" s="370">
        <f t="shared" si="12"/>
        <v>200000</v>
      </c>
      <c r="Q15" s="370">
        <f t="shared" si="13"/>
        <v>327000</v>
      </c>
      <c r="R15" s="116">
        <f t="shared" si="14"/>
        <v>391000</v>
      </c>
      <c r="S15" s="116">
        <f t="shared" si="15"/>
        <v>10000</v>
      </c>
      <c r="T15" s="116">
        <f t="shared" si="16"/>
        <v>105000</v>
      </c>
      <c r="U15" s="369">
        <f t="shared" si="17"/>
        <v>138000</v>
      </c>
      <c r="V15" s="116">
        <f t="shared" si="18"/>
        <v>100000</v>
      </c>
      <c r="W15" s="116">
        <f t="shared" si="19"/>
        <v>105000</v>
      </c>
      <c r="X15" s="369">
        <f>ROUNDDOWN($X$5/12*A15,-3)</f>
        <v>185000</v>
      </c>
    </row>
    <row r="16" spans="1:24" x14ac:dyDescent="0.55000000000000004">
      <c r="A16" s="372">
        <v>1</v>
      </c>
      <c r="B16" s="369">
        <f t="shared" si="5"/>
        <v>507000</v>
      </c>
      <c r="C16" s="369">
        <f t="shared" si="0"/>
        <v>592000</v>
      </c>
      <c r="D16" s="369">
        <f t="shared" si="1"/>
        <v>711000</v>
      </c>
      <c r="E16" s="369">
        <f t="shared" si="2"/>
        <v>873000</v>
      </c>
      <c r="F16" s="369">
        <f t="shared" si="3"/>
        <v>25000</v>
      </c>
      <c r="G16" s="369">
        <f>ROUNDDOWN($G$5/12*A16,-3)</f>
        <v>137000</v>
      </c>
      <c r="H16" s="369">
        <f t="shared" si="21"/>
        <v>270000</v>
      </c>
      <c r="I16" s="369">
        <f>ROUNDDOWN($I$5/12*A16,-3)</f>
        <v>237000</v>
      </c>
      <c r="J16" s="369">
        <f t="shared" si="6"/>
        <v>35000</v>
      </c>
      <c r="K16" s="369">
        <f t="shared" si="7"/>
        <v>137000</v>
      </c>
      <c r="L16" s="116">
        <f t="shared" si="8"/>
        <v>20000</v>
      </c>
      <c r="M16" s="116">
        <f t="shared" si="9"/>
        <v>110000</v>
      </c>
      <c r="N16" s="116">
        <f t="shared" si="10"/>
        <v>174000</v>
      </c>
      <c r="O16" s="116">
        <f t="shared" si="11"/>
        <v>206000</v>
      </c>
      <c r="P16" s="116">
        <f t="shared" si="12"/>
        <v>100000</v>
      </c>
      <c r="Q16" s="116">
        <f t="shared" si="13"/>
        <v>163000</v>
      </c>
      <c r="R16" s="116">
        <f t="shared" si="14"/>
        <v>195000</v>
      </c>
      <c r="S16" s="116">
        <f t="shared" si="15"/>
        <v>5000</v>
      </c>
      <c r="T16" s="116">
        <f t="shared" si="16"/>
        <v>52000</v>
      </c>
      <c r="U16" s="369">
        <f t="shared" si="17"/>
        <v>69000</v>
      </c>
      <c r="V16" s="116">
        <f t="shared" si="18"/>
        <v>50000</v>
      </c>
      <c r="W16" s="116">
        <f t="shared" si="19"/>
        <v>52000</v>
      </c>
      <c r="X16" s="369">
        <f>ROUNDDOWN($X$5/12*A16,-3)</f>
        <v>92000</v>
      </c>
    </row>
  </sheetData>
  <mergeCells count="12">
    <mergeCell ref="P3:S3"/>
    <mergeCell ref="T3:W3"/>
    <mergeCell ref="A2:A4"/>
    <mergeCell ref="B2:I2"/>
    <mergeCell ref="J2:J4"/>
    <mergeCell ref="K2:K4"/>
    <mergeCell ref="L2:L4"/>
    <mergeCell ref="X2:X3"/>
    <mergeCell ref="B3:E3"/>
    <mergeCell ref="F3:F4"/>
    <mergeCell ref="G3:I3"/>
    <mergeCell ref="M3:O3"/>
  </mergeCells>
  <phoneticPr fontId="5"/>
  <pageMargins left="0.7" right="0.7" top="0.75" bottom="0.75" header="0.3" footer="0.3"/>
  <pageSetup paperSize="9" scale="5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1-⑳</vt:lpstr>
      <vt:lpstr>1-⑳記入例</vt:lpstr>
      <vt:lpstr>【該当の場合のみ】1‐㉑</vt:lpstr>
      <vt:lpstr>1‐㉑記入例 </vt:lpstr>
      <vt:lpstr>【該当の場合のみ】1‐④</vt:lpstr>
      <vt:lpstr>【該当の場合のみ】1‐⑤【★入力シート】</vt:lpstr>
      <vt:lpstr>【該当の場合のみ】1‐⑤</vt:lpstr>
      <vt:lpstr>【非表示】月割額表</vt:lpstr>
      <vt:lpstr>'1-⑳'!OLE_LINK2</vt:lpstr>
      <vt:lpstr>'1-⑳記入例'!OLE_LINK2</vt:lpstr>
      <vt:lpstr>【該当の場合のみ】1‐④!Print_Area</vt:lpstr>
      <vt:lpstr>【該当の場合のみ】1‐⑤!Print_Area</vt:lpstr>
      <vt:lpstr>【該当の場合のみ】1‐⑤【★入力シート】!Print_Area</vt:lpstr>
      <vt:lpstr>【該当の場合のみ】1‐㉑!Print_Area</vt:lpstr>
      <vt:lpstr>【非表示】月割額表!Print_Area</vt:lpstr>
      <vt:lpstr>'1-⑳'!Print_Area</vt:lpstr>
      <vt:lpstr>'1-⑳記入例'!Print_Area</vt:lpstr>
      <vt:lpstr>'1‐㉑記入例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2025-03-23T07:24:11Z</dcterms:modified>
</cp:coreProperties>
</file>