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61" windowWidth="14940" windowHeight="8580" activeTab="0"/>
  </bookViews>
  <sheets>
    <sheet name="完成シート" sheetId="1" r:id="rId1"/>
    <sheet name="前年数" sheetId="2" r:id="rId2"/>
    <sheet name="入力確認シート" sheetId="3" r:id="rId3"/>
    <sheet name="世田谷" sheetId="4" r:id="rId4"/>
    <sheet name="北沢" sheetId="5" r:id="rId5"/>
    <sheet name="玉川" sheetId="6" r:id="rId6"/>
    <sheet name="砧" sheetId="7" r:id="rId7"/>
    <sheet name="烏山" sheetId="8" r:id="rId8"/>
  </sheets>
  <definedNames>
    <definedName name="_xlnm.Print_Area" localSheetId="1">'前年数'!$1:$7</definedName>
    <definedName name="_xlnm.Print_Area" localSheetId="2">'入力確認シート'!$B$1:$M$25</definedName>
  </definedNames>
  <calcPr fullCalcOnLoad="1"/>
</workbook>
</file>

<file path=xl/sharedStrings.xml><?xml version="1.0" encoding="utf-8"?>
<sst xmlns="http://schemas.openxmlformats.org/spreadsheetml/2006/main" count="276" uniqueCount="88">
  <si>
    <t>世田谷区の高齢者人口</t>
  </si>
  <si>
    <t>総人口（人）</t>
  </si>
  <si>
    <t>前年同月比増減数（人）</t>
  </si>
  <si>
    <t>40歳以上65歳未満（人）</t>
  </si>
  <si>
    <t>60歳以上（人）</t>
  </si>
  <si>
    <t>65歳以上（人）</t>
  </si>
  <si>
    <t>70歳以上（人）</t>
  </si>
  <si>
    <t>75歳以上（人）</t>
  </si>
  <si>
    <t>80歳以上（人）</t>
  </si>
  <si>
    <t>100歳以上（人）</t>
  </si>
  <si>
    <t>老年人口指数</t>
  </si>
  <si>
    <t>老年化指数</t>
  </si>
  <si>
    <t>全区</t>
  </si>
  <si>
    <t>男</t>
  </si>
  <si>
    <t>女</t>
  </si>
  <si>
    <t>世田谷地域</t>
  </si>
  <si>
    <t>北沢地域</t>
  </si>
  <si>
    <t>玉川地域</t>
  </si>
  <si>
    <t>砧地域</t>
  </si>
  <si>
    <t>烏山地域</t>
  </si>
  <si>
    <t>(生産年齢人口を100とする)</t>
  </si>
  <si>
    <t>(年少人口を100とする)</t>
  </si>
  <si>
    <t>総人口に占める割合</t>
  </si>
  <si>
    <r>
      <t>後期高齢者の割合　　　　　　　　　　　</t>
    </r>
    <r>
      <rPr>
        <sz val="10"/>
        <rFont val="ＭＳ 明朝"/>
        <family val="1"/>
      </rPr>
      <t>（75歳～／65歳～）</t>
    </r>
  </si>
  <si>
    <t>外国人登録人数を加えた全区</t>
  </si>
  <si>
    <t>世田谷</t>
  </si>
  <si>
    <t>北沢</t>
  </si>
  <si>
    <t>玉川</t>
  </si>
  <si>
    <t>砧</t>
  </si>
  <si>
    <t>烏山</t>
  </si>
  <si>
    <t>男</t>
  </si>
  <si>
    <t>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</si>
  <si>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</si>
  <si>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</si>
  <si>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</si>
  <si>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</si>
  <si>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</si>
  <si>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</si>
  <si>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</si>
  <si>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</si>
  <si>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</si>
  <si>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</si>
  <si>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</si>
  <si>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</si>
  <si>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</si>
  <si>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</si>
  <si>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</si>
  <si>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</si>
  <si>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</si>
  <si>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</si>
  <si>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</si>
  <si>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</si>
  <si>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</si>
  <si>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計</t>
  </si>
  <si>
    <t>外国人</t>
  </si>
  <si>
    <t>資料：「住民基本台帳年齢別人口報告」,「外国人登録人員集計表」（生活文化部地域窓口調整課）</t>
  </si>
  <si>
    <t>年齢</t>
  </si>
  <si>
    <t>総数</t>
  </si>
  <si>
    <t>男</t>
  </si>
  <si>
    <t>女</t>
  </si>
  <si>
    <t>25～29</t>
  </si>
  <si>
    <t>50～54</t>
  </si>
  <si>
    <t>75～79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</si>
  <si>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</si>
  <si>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</si>
  <si>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</si>
  <si>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</si>
  <si>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</si>
  <si>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</si>
  <si>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</si>
  <si>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</si>
  <si>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</si>
  <si>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</si>
  <si>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</si>
  <si>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</si>
  <si>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</si>
  <si>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</si>
  <si>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</si>
  <si>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不詳者</t>
  </si>
  <si>
    <t>65歳以上（人）</t>
  </si>
  <si>
    <t>総人口（人）</t>
  </si>
  <si>
    <t>不詳者</t>
  </si>
  <si>
    <t>平成20年4月1日現在</t>
  </si>
  <si>
    <t>地域福祉部高齢福祉課作成</t>
  </si>
  <si>
    <t>0～4</t>
  </si>
  <si>
    <t>5～9</t>
  </si>
  <si>
    <t>100以上</t>
  </si>
  <si>
    <t>平成22年10月1日現在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</si>
</sst>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丸ｺﾞｼｯｸM-PRO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49" fontId="10" fillId="0" borderId="16" xfId="0" applyNumberFormat="1" applyFont="1" applyBorder="1" applyAlignment="1">
      <alignment/>
    </xf>
    <xf numFmtId="176" fontId="0" fillId="2" borderId="17" xfId="0" applyNumberFormat="1" applyFill="1" applyBorder="1" applyAlignment="1">
      <alignment/>
    </xf>
    <xf numFmtId="176" fontId="0" fillId="2" borderId="18" xfId="0" applyNumberFormat="1" applyFill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0" fillId="3" borderId="19" xfId="0" applyNumberFormat="1" applyFill="1" applyBorder="1" applyAlignment="1">
      <alignment horizontal="right" wrapText="1"/>
    </xf>
    <xf numFmtId="0" fontId="0" fillId="3" borderId="19" xfId="0" applyFill="1" applyBorder="1" applyAlignment="1">
      <alignment horizontal="right" wrapText="1"/>
    </xf>
    <xf numFmtId="176" fontId="2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3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49" fontId="13" fillId="0" borderId="0" xfId="0" applyNumberFormat="1" applyFont="1" applyBorder="1" applyAlignment="1">
      <alignment/>
    </xf>
    <xf numFmtId="176" fontId="2" fillId="5" borderId="22" xfId="0" applyNumberFormat="1" applyFont="1" applyFill="1" applyBorder="1" applyAlignment="1">
      <alignment vertical="center"/>
    </xf>
    <xf numFmtId="176" fontId="2" fillId="5" borderId="23" xfId="0" applyNumberFormat="1" applyFont="1" applyFill="1" applyBorder="1" applyAlignment="1">
      <alignment vertical="center"/>
    </xf>
    <xf numFmtId="0" fontId="0" fillId="3" borderId="24" xfId="0" applyFill="1" applyBorder="1" applyAlignment="1">
      <alignment horizontal="right" wrapText="1"/>
    </xf>
    <xf numFmtId="49" fontId="10" fillId="0" borderId="23" xfId="0" applyNumberFormat="1" applyFont="1" applyBorder="1" applyAlignment="1">
      <alignment/>
    </xf>
    <xf numFmtId="176" fontId="0" fillId="2" borderId="25" xfId="0" applyNumberFormat="1" applyFill="1" applyBorder="1" applyAlignment="1">
      <alignment/>
    </xf>
    <xf numFmtId="0" fontId="0" fillId="3" borderId="16" xfId="0" applyFill="1" applyBorder="1" applyAlignment="1">
      <alignment horizontal="right" wrapText="1"/>
    </xf>
    <xf numFmtId="176" fontId="0" fillId="2" borderId="16" xfId="0" applyNumberFormat="1" applyFill="1" applyBorder="1" applyAlignment="1">
      <alignment/>
    </xf>
    <xf numFmtId="0" fontId="0" fillId="6" borderId="19" xfId="0" applyFill="1" applyBorder="1" applyAlignment="1">
      <alignment horizontal="center" wrapText="1"/>
    </xf>
    <xf numFmtId="3" fontId="0" fillId="6" borderId="19" xfId="0" applyNumberFormat="1" applyFill="1" applyBorder="1" applyAlignment="1">
      <alignment horizontal="right" wrapText="1"/>
    </xf>
    <xf numFmtId="0" fontId="0" fillId="6" borderId="19" xfId="0" applyFill="1" applyBorder="1" applyAlignment="1">
      <alignment horizontal="right" wrapText="1"/>
    </xf>
    <xf numFmtId="0" fontId="0" fillId="0" borderId="19" xfId="0" applyBorder="1" applyAlignment="1">
      <alignment wrapText="1"/>
    </xf>
    <xf numFmtId="176" fontId="2" fillId="2" borderId="10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6" fontId="2" fillId="2" borderId="13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176" fontId="2" fillId="2" borderId="27" xfId="0" applyNumberFormat="1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76" fontId="2" fillId="2" borderId="30" xfId="0" applyNumberFormat="1" applyFont="1" applyFill="1" applyBorder="1" applyAlignment="1">
      <alignment vertical="center"/>
    </xf>
    <xf numFmtId="176" fontId="2" fillId="2" borderId="31" xfId="0" applyNumberFormat="1" applyFont="1" applyFill="1" applyBorder="1" applyAlignment="1">
      <alignment vertical="center"/>
    </xf>
    <xf numFmtId="176" fontId="2" fillId="2" borderId="32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vertical="center"/>
    </xf>
    <xf numFmtId="176" fontId="2" fillId="2" borderId="35" xfId="0" applyNumberFormat="1" applyFont="1" applyFill="1" applyBorder="1" applyAlignment="1">
      <alignment vertical="center"/>
    </xf>
    <xf numFmtId="176" fontId="2" fillId="2" borderId="36" xfId="0" applyNumberFormat="1" applyFont="1" applyFill="1" applyBorder="1" applyAlignment="1">
      <alignment vertical="center"/>
    </xf>
    <xf numFmtId="10" fontId="2" fillId="2" borderId="26" xfId="0" applyNumberFormat="1" applyFont="1" applyFill="1" applyBorder="1" applyAlignment="1">
      <alignment vertical="center"/>
    </xf>
    <xf numFmtId="10" fontId="2" fillId="2" borderId="37" xfId="0" applyNumberFormat="1" applyFont="1" applyFill="1" applyBorder="1" applyAlignment="1">
      <alignment vertical="center"/>
    </xf>
    <xf numFmtId="10" fontId="2" fillId="2" borderId="38" xfId="0" applyNumberFormat="1" applyFont="1" applyFill="1" applyBorder="1" applyAlignment="1">
      <alignment vertical="center"/>
    </xf>
    <xf numFmtId="10" fontId="2" fillId="2" borderId="27" xfId="0" applyNumberFormat="1" applyFont="1" applyFill="1" applyBorder="1" applyAlignment="1">
      <alignment vertical="center"/>
    </xf>
    <xf numFmtId="10" fontId="2" fillId="2" borderId="29" xfId="0" applyNumberFormat="1" applyFont="1" applyFill="1" applyBorder="1" applyAlignment="1">
      <alignment vertical="center"/>
    </xf>
    <xf numFmtId="10" fontId="2" fillId="2" borderId="28" xfId="0" applyNumberFormat="1" applyFont="1" applyFill="1" applyBorder="1" applyAlignment="1">
      <alignment vertical="center"/>
    </xf>
    <xf numFmtId="10" fontId="2" fillId="2" borderId="39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176" fontId="2" fillId="2" borderId="42" xfId="0" applyNumberFormat="1" applyFont="1" applyFill="1" applyBorder="1" applyAlignment="1">
      <alignment vertical="center"/>
    </xf>
    <xf numFmtId="176" fontId="2" fillId="2" borderId="43" xfId="0" applyNumberFormat="1" applyFont="1" applyFill="1" applyBorder="1" applyAlignment="1">
      <alignment vertical="center"/>
    </xf>
    <xf numFmtId="176" fontId="2" fillId="2" borderId="44" xfId="0" applyNumberFormat="1" applyFont="1" applyFill="1" applyBorder="1" applyAlignment="1">
      <alignment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46" xfId="0" applyNumberFormat="1" applyFont="1" applyFill="1" applyBorder="1" applyAlignment="1">
      <alignment vertical="center"/>
    </xf>
    <xf numFmtId="10" fontId="2" fillId="2" borderId="47" xfId="0" applyNumberFormat="1" applyFont="1" applyFill="1" applyBorder="1" applyAlignment="1">
      <alignment vertical="center"/>
    </xf>
    <xf numFmtId="10" fontId="2" fillId="2" borderId="48" xfId="0" applyNumberFormat="1" applyFont="1" applyFill="1" applyBorder="1" applyAlignment="1">
      <alignment vertical="center"/>
    </xf>
    <xf numFmtId="10" fontId="2" fillId="2" borderId="49" xfId="0" applyNumberFormat="1" applyFont="1" applyFill="1" applyBorder="1" applyAlignment="1">
      <alignment vertical="center"/>
    </xf>
    <xf numFmtId="10" fontId="2" fillId="2" borderId="50" xfId="0" applyNumberFormat="1" applyFont="1" applyFill="1" applyBorder="1" applyAlignment="1">
      <alignment vertical="center"/>
    </xf>
    <xf numFmtId="10" fontId="2" fillId="2" borderId="51" xfId="0" applyNumberFormat="1" applyFont="1" applyFill="1" applyBorder="1" applyAlignment="1">
      <alignment vertical="center"/>
    </xf>
    <xf numFmtId="10" fontId="2" fillId="2" borderId="52" xfId="0" applyNumberFormat="1" applyFont="1" applyFill="1" applyBorder="1" applyAlignment="1">
      <alignment vertical="center"/>
    </xf>
    <xf numFmtId="10" fontId="2" fillId="2" borderId="53" xfId="0" applyNumberFormat="1" applyFont="1" applyFill="1" applyBorder="1" applyAlignment="1">
      <alignment vertical="center"/>
    </xf>
    <xf numFmtId="10" fontId="2" fillId="2" borderId="54" xfId="0" applyNumberFormat="1" applyFont="1" applyFill="1" applyBorder="1" applyAlignment="1">
      <alignment vertical="center"/>
    </xf>
    <xf numFmtId="10" fontId="2" fillId="2" borderId="55" xfId="0" applyNumberFormat="1" applyFont="1" applyFill="1" applyBorder="1" applyAlignment="1">
      <alignment vertical="center"/>
    </xf>
    <xf numFmtId="10" fontId="2" fillId="2" borderId="56" xfId="0" applyNumberFormat="1" applyFont="1" applyFill="1" applyBorder="1" applyAlignment="1">
      <alignment vertical="center"/>
    </xf>
    <xf numFmtId="10" fontId="2" fillId="2" borderId="57" xfId="0" applyNumberFormat="1" applyFont="1" applyFill="1" applyBorder="1" applyAlignment="1">
      <alignment vertical="center"/>
    </xf>
    <xf numFmtId="10" fontId="2" fillId="2" borderId="58" xfId="0" applyNumberFormat="1" applyFont="1" applyFill="1" applyBorder="1" applyAlignment="1">
      <alignment vertical="center"/>
    </xf>
    <xf numFmtId="10" fontId="2" fillId="2" borderId="59" xfId="0" applyNumberFormat="1" applyFont="1" applyFill="1" applyBorder="1" applyAlignment="1">
      <alignment vertical="center"/>
    </xf>
    <xf numFmtId="10" fontId="2" fillId="2" borderId="16" xfId="0" applyNumberFormat="1" applyFont="1" applyFill="1" applyBorder="1" applyAlignment="1">
      <alignment vertical="center"/>
    </xf>
    <xf numFmtId="177" fontId="2" fillId="2" borderId="54" xfId="0" applyNumberFormat="1" applyFont="1" applyFill="1" applyBorder="1" applyAlignment="1">
      <alignment vertical="center"/>
    </xf>
    <xf numFmtId="177" fontId="2" fillId="2" borderId="57" xfId="0" applyNumberFormat="1" applyFont="1" applyFill="1" applyBorder="1" applyAlignment="1">
      <alignment vertical="center"/>
    </xf>
    <xf numFmtId="177" fontId="2" fillId="2" borderId="58" xfId="0" applyNumberFormat="1" applyFont="1" applyFill="1" applyBorder="1" applyAlignment="1">
      <alignment vertical="center"/>
    </xf>
    <xf numFmtId="177" fontId="2" fillId="2" borderId="59" xfId="0" applyNumberFormat="1" applyFont="1" applyFill="1" applyBorder="1" applyAlignment="1">
      <alignment vertical="center"/>
    </xf>
    <xf numFmtId="177" fontId="2" fillId="2" borderId="16" xfId="0" applyNumberFormat="1" applyFont="1" applyFill="1" applyBorder="1" applyAlignment="1">
      <alignment vertical="center"/>
    </xf>
    <xf numFmtId="177" fontId="2" fillId="2" borderId="60" xfId="0" applyNumberFormat="1" applyFont="1" applyFill="1" applyBorder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/>
    </xf>
    <xf numFmtId="0" fontId="3" fillId="8" borderId="61" xfId="0" applyFont="1" applyFill="1" applyBorder="1" applyAlignment="1">
      <alignment horizontal="right" vertical="center"/>
    </xf>
    <xf numFmtId="0" fontId="2" fillId="8" borderId="15" xfId="0" applyFont="1" applyFill="1" applyBorder="1" applyAlignment="1">
      <alignment vertical="center"/>
    </xf>
    <xf numFmtId="0" fontId="3" fillId="8" borderId="62" xfId="0" applyFont="1" applyFill="1" applyBorder="1" applyAlignment="1">
      <alignment horizontal="right" vertical="center"/>
    </xf>
    <xf numFmtId="0" fontId="2" fillId="8" borderId="63" xfId="0" applyFont="1" applyFill="1" applyBorder="1" applyAlignment="1">
      <alignment vertical="center" wrapText="1"/>
    </xf>
    <xf numFmtId="0" fontId="2" fillId="8" borderId="6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7" fontId="7" fillId="2" borderId="55" xfId="0" applyNumberFormat="1" applyFont="1" applyFill="1" applyBorder="1" applyAlignment="1">
      <alignment horizontal="left" vertical="center"/>
    </xf>
    <xf numFmtId="177" fontId="7" fillId="2" borderId="56" xfId="0" applyNumberFormat="1" applyFont="1" applyFill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2488;&#12483;&#12503;" TargetMode="External" /><Relationship Id="rId2" Type="http://schemas.openxmlformats.org/officeDocument/2006/relationships/hyperlink" Target="&#12488;&#12483;&#12503;" TargetMode="External" /><Relationship Id="rId3" Type="http://schemas.openxmlformats.org/officeDocument/2006/relationships/hyperlink" Target="&#12488;&#12483;&#12503;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tabSelected="1" workbookViewId="0" topLeftCell="A1">
      <selection activeCell="O6" sqref="O6"/>
    </sheetView>
  </sheetViews>
  <sheetFormatPr defaultColWidth="9.00390625" defaultRowHeight="13.5"/>
  <cols>
    <col min="1" max="1" width="24.75390625" style="1" customWidth="1"/>
    <col min="2" max="2" width="9.75390625" style="1" customWidth="1"/>
    <col min="3" max="4" width="9.50390625" style="1" customWidth="1"/>
    <col min="5" max="9" width="12.875" style="1" customWidth="1"/>
    <col min="10" max="10" width="11.625" style="1" customWidth="1"/>
    <col min="11" max="16384" width="9.00390625" style="1" customWidth="1"/>
  </cols>
  <sheetData>
    <row r="1" ht="24">
      <c r="A1" s="2" t="s">
        <v>0</v>
      </c>
    </row>
    <row r="2" spans="7:9" ht="18.75" customHeight="1">
      <c r="G2" s="115" t="s">
        <v>87</v>
      </c>
      <c r="H2" s="115"/>
      <c r="I2" s="115"/>
    </row>
    <row r="3" spans="1:10" s="3" customFormat="1" ht="36" customHeight="1" thickBot="1">
      <c r="A3" s="108"/>
      <c r="B3" s="101" t="s">
        <v>12</v>
      </c>
      <c r="C3" s="102" t="s">
        <v>13</v>
      </c>
      <c r="D3" s="103" t="s">
        <v>14</v>
      </c>
      <c r="E3" s="104" t="s">
        <v>15</v>
      </c>
      <c r="F3" s="105" t="s">
        <v>16</v>
      </c>
      <c r="G3" s="105" t="s">
        <v>17</v>
      </c>
      <c r="H3" s="105" t="s">
        <v>18</v>
      </c>
      <c r="I3" s="106" t="s">
        <v>19</v>
      </c>
      <c r="J3" s="107" t="s">
        <v>24</v>
      </c>
    </row>
    <row r="4" spans="1:10" s="19" customFormat="1" ht="20.25" customHeight="1" thickTop="1">
      <c r="A4" s="109" t="s">
        <v>1</v>
      </c>
      <c r="B4" s="49">
        <f>SUM(E4:I4)</f>
        <v>835810</v>
      </c>
      <c r="C4" s="50">
        <f>SUM('入力確認シート'!C3:C23,'入力確認シート'!E3:E23,'入力確認シート'!G3:G23,'入力確認シート'!I3:I23,'入力確認シート'!K3:K23)</f>
        <v>399437</v>
      </c>
      <c r="D4" s="51">
        <f>SUM('入力確認シート'!D3:D23,'入力確認シート'!F3:F23,'入力確認シート'!H3:H23,'入力確認シート'!J3:J23,'入力確認シート'!L3:L23)</f>
        <v>436373</v>
      </c>
      <c r="E4" s="52">
        <f>SUM('入力確認シート'!C3:D24)</f>
        <v>229170</v>
      </c>
      <c r="F4" s="53">
        <f>SUM('入力確認シート'!E3:F24)</f>
        <v>141568</v>
      </c>
      <c r="G4" s="53">
        <f>SUM('入力確認シート'!G3:H24)</f>
        <v>206042</v>
      </c>
      <c r="H4" s="53">
        <f>SUM('入力確認シート'!I3:J24)</f>
        <v>149927</v>
      </c>
      <c r="I4" s="54">
        <f>SUM('入力確認シート'!K3:L24)</f>
        <v>109103</v>
      </c>
      <c r="J4" s="55">
        <f>B4+SUM('入力確認シート'!M3:M24)</f>
        <v>852102</v>
      </c>
    </row>
    <row r="5" spans="1:10" s="19" customFormat="1" ht="20.25" customHeight="1">
      <c r="A5" s="110" t="s">
        <v>2</v>
      </c>
      <c r="B5" s="56">
        <f>B4-'前年数'!B3</f>
        <v>3605</v>
      </c>
      <c r="C5" s="57">
        <f>C4-'前年数'!C3</f>
        <v>1365</v>
      </c>
      <c r="D5" s="58">
        <f>D4-'前年数'!D3</f>
        <v>2520</v>
      </c>
      <c r="E5" s="57">
        <f>E4-'前年数'!E3</f>
        <v>60</v>
      </c>
      <c r="F5" s="59">
        <f>F4-'前年数'!F3</f>
        <v>-317</v>
      </c>
      <c r="G5" s="59">
        <f>G4-'前年数'!G3</f>
        <v>1958</v>
      </c>
      <c r="H5" s="59">
        <f>H4-'前年数'!H3</f>
        <v>1121</v>
      </c>
      <c r="I5" s="58">
        <f>I4-'前年数'!I3</f>
        <v>783</v>
      </c>
      <c r="J5" s="60">
        <f>J4-'前年数'!J3</f>
        <v>3928</v>
      </c>
    </row>
    <row r="6" spans="1:10" s="19" customFormat="1" ht="20.25" customHeight="1">
      <c r="A6" s="111" t="s">
        <v>3</v>
      </c>
      <c r="B6" s="61">
        <f>SUM(E6:I6)</f>
        <v>283321</v>
      </c>
      <c r="C6" s="62">
        <f>SUM('入力確認シート'!C11:C15,'入力確認シート'!E11:E15,'入力確認シート'!G11:G15,'入力確認シート'!I11:I15,'入力確認シート'!K11:K15)</f>
        <v>139602</v>
      </c>
      <c r="D6" s="63">
        <f>SUM('入力確認シート'!D11:D15,'入力確認シート'!F11:F15,'入力確認シート'!H11:H15,'入力確認シート'!J11:J15,'入力確認シート'!L11:L15)</f>
        <v>143719</v>
      </c>
      <c r="E6" s="64">
        <f>SUM('入力確認シート'!C11:D15)</f>
        <v>75964</v>
      </c>
      <c r="F6" s="65">
        <f>SUM('入力確認シート'!E11:F15)</f>
        <v>45356</v>
      </c>
      <c r="G6" s="65">
        <f>SUM('入力確認シート'!G11:H15)</f>
        <v>73250</v>
      </c>
      <c r="H6" s="65">
        <f>SUM('入力確認シート'!I11:J15)</f>
        <v>52480</v>
      </c>
      <c r="I6" s="66">
        <f>SUM('入力確認シート'!K11:L15)</f>
        <v>36271</v>
      </c>
      <c r="J6" s="55">
        <f>B6+SUM('入力確認シート'!M11:M15)</f>
        <v>288519</v>
      </c>
    </row>
    <row r="7" spans="1:10" s="19" customFormat="1" ht="20.25" customHeight="1">
      <c r="A7" s="110" t="s">
        <v>22</v>
      </c>
      <c r="B7" s="67">
        <f aca="true" t="shared" si="0" ref="B7:J7">B6/B4</f>
        <v>0.33897775810291814</v>
      </c>
      <c r="C7" s="68">
        <f t="shared" si="0"/>
        <v>0.3494969169105516</v>
      </c>
      <c r="D7" s="69">
        <f t="shared" si="0"/>
        <v>0.3293489743865913</v>
      </c>
      <c r="E7" s="70">
        <f t="shared" si="0"/>
        <v>0.3314744512807086</v>
      </c>
      <c r="F7" s="71">
        <f t="shared" si="0"/>
        <v>0.32038313743218805</v>
      </c>
      <c r="G7" s="71">
        <f t="shared" si="0"/>
        <v>0.35551004164199534</v>
      </c>
      <c r="H7" s="71">
        <f t="shared" si="0"/>
        <v>0.3500370180154342</v>
      </c>
      <c r="I7" s="72">
        <f t="shared" si="0"/>
        <v>0.33244732042198655</v>
      </c>
      <c r="J7" s="73">
        <f t="shared" si="0"/>
        <v>0.33859678770851376</v>
      </c>
    </row>
    <row r="8" spans="1:11" s="19" customFormat="1" ht="20.25" customHeight="1">
      <c r="A8" s="111" t="s">
        <v>4</v>
      </c>
      <c r="B8" s="61">
        <f>SUM(E8:I8)</f>
        <v>207356</v>
      </c>
      <c r="C8" s="62">
        <f>SUM('入力確認シート'!C15:C23,'入力確認シート'!E15:E23,'入力確認シート'!G15:G23,'入力確認シート'!I15:I23,'入力確認シート'!K15:K23)</f>
        <v>88761</v>
      </c>
      <c r="D8" s="63">
        <f>SUM('入力確認シート'!D15:D23,'入力確認シート'!F15:F23,'入力確認シート'!H15:H23,'入力確認シート'!J15:J23,'入力確認シート'!L15:L23)</f>
        <v>118595</v>
      </c>
      <c r="E8" s="64">
        <f>SUM('入力確認シート'!C15:D23)</f>
        <v>55548</v>
      </c>
      <c r="F8" s="65">
        <f>SUM('入力確認シート'!E15:F23)</f>
        <v>36018</v>
      </c>
      <c r="G8" s="65">
        <f>SUM('入力確認シート'!G15:H23)</f>
        <v>50963</v>
      </c>
      <c r="H8" s="65">
        <f>SUM('入力確認シート'!I15:J23)</f>
        <v>36948</v>
      </c>
      <c r="I8" s="66">
        <f>SUM('入力確認シート'!K15:L23)</f>
        <v>27879</v>
      </c>
      <c r="J8" s="55">
        <f>B8+SUM('入力確認シート'!M15:M23)</f>
        <v>208618</v>
      </c>
      <c r="K8" s="29"/>
    </row>
    <row r="9" spans="1:10" s="19" customFormat="1" ht="20.25" customHeight="1">
      <c r="A9" s="110" t="s">
        <v>22</v>
      </c>
      <c r="B9" s="67">
        <f aca="true" t="shared" si="1" ref="B9:J9">B8/B4</f>
        <v>0.24808987688589512</v>
      </c>
      <c r="C9" s="68">
        <f t="shared" si="1"/>
        <v>0.2222152679896955</v>
      </c>
      <c r="D9" s="69">
        <f t="shared" si="1"/>
        <v>0.27177437650817077</v>
      </c>
      <c r="E9" s="70">
        <f t="shared" si="1"/>
        <v>0.2423877470873151</v>
      </c>
      <c r="F9" s="71">
        <f>F8/F4</f>
        <v>0.2544219032549729</v>
      </c>
      <c r="G9" s="71">
        <f t="shared" si="1"/>
        <v>0.24734277477407518</v>
      </c>
      <c r="H9" s="71">
        <f t="shared" si="1"/>
        <v>0.2464399341012626</v>
      </c>
      <c r="I9" s="72">
        <f t="shared" si="1"/>
        <v>0.2555291788493442</v>
      </c>
      <c r="J9" s="73">
        <f t="shared" si="1"/>
        <v>0.24482749717756794</v>
      </c>
    </row>
    <row r="10" spans="1:10" s="19" customFormat="1" ht="20.25" customHeight="1">
      <c r="A10" s="111" t="s">
        <v>5</v>
      </c>
      <c r="B10" s="74">
        <f>SUM(E10:I10)</f>
        <v>155079</v>
      </c>
      <c r="C10" s="75">
        <f>SUM('入力確認シート'!C16:C23,'入力確認シート'!E16:E23,'入力確認シート'!G16:G23,'入力確認シート'!I16:I23,'入力確認シート'!K16:K23)</f>
        <v>63463</v>
      </c>
      <c r="D10" s="76">
        <f>SUM('入力確認シート'!D16:D23,'入力確認シート'!F16:F23,'入力確認シート'!H16:H23,'入力確認シート'!J16:J23,'入力確認シート'!L16:L23)</f>
        <v>91616</v>
      </c>
      <c r="E10" s="77">
        <f>SUM('入力確認シート'!C16:D23)</f>
        <v>41561</v>
      </c>
      <c r="F10" s="78">
        <f>SUM('入力確認シート'!E16:F23)</f>
        <v>27381</v>
      </c>
      <c r="G10" s="78">
        <f>SUM('入力確認シート'!G16:H23)</f>
        <v>37650</v>
      </c>
      <c r="H10" s="78">
        <f>SUM('入力確認シート'!I16:J23)</f>
        <v>27397</v>
      </c>
      <c r="I10" s="79">
        <f>SUM('入力確認シート'!K16:L23)</f>
        <v>21090</v>
      </c>
      <c r="J10" s="80">
        <f>B10+SUM('入力確認シート'!M16:M23)</f>
        <v>155920</v>
      </c>
    </row>
    <row r="11" spans="1:10" s="19" customFormat="1" ht="20.25" customHeight="1">
      <c r="A11" s="112" t="s">
        <v>22</v>
      </c>
      <c r="B11" s="81">
        <f aca="true" t="shared" si="2" ref="B11:J11">B10/B4</f>
        <v>0.18554336511886674</v>
      </c>
      <c r="C11" s="82">
        <f t="shared" si="2"/>
        <v>0.15888112518369604</v>
      </c>
      <c r="D11" s="83">
        <f t="shared" si="2"/>
        <v>0.20994882818139526</v>
      </c>
      <c r="E11" s="84">
        <f t="shared" si="2"/>
        <v>0.1813544530261378</v>
      </c>
      <c r="F11" s="85">
        <f t="shared" si="2"/>
        <v>0.19341235307414104</v>
      </c>
      <c r="G11" s="85">
        <f t="shared" si="2"/>
        <v>0.18272973471428156</v>
      </c>
      <c r="H11" s="85">
        <f t="shared" si="2"/>
        <v>0.1827355979910223</v>
      </c>
      <c r="I11" s="86">
        <f t="shared" si="2"/>
        <v>0.19330357552037983</v>
      </c>
      <c r="J11" s="87">
        <f t="shared" si="2"/>
        <v>0.18298278844551474</v>
      </c>
    </row>
    <row r="12" spans="1:10" s="19" customFormat="1" ht="20.25" customHeight="1">
      <c r="A12" s="110" t="s">
        <v>2</v>
      </c>
      <c r="B12" s="56">
        <f>B10-'前年数'!B4</f>
        <v>1715</v>
      </c>
      <c r="C12" s="57">
        <f>C10-'前年数'!C4</f>
        <v>737</v>
      </c>
      <c r="D12" s="58">
        <f>D10-'前年数'!D4</f>
        <v>978</v>
      </c>
      <c r="E12" s="57">
        <f>E10-'前年数'!E4</f>
        <v>347</v>
      </c>
      <c r="F12" s="59">
        <f>F10-'前年数'!F4</f>
        <v>172</v>
      </c>
      <c r="G12" s="59">
        <f>G10-'前年数'!G4</f>
        <v>586</v>
      </c>
      <c r="H12" s="59">
        <f>H10-'前年数'!H4</f>
        <v>349</v>
      </c>
      <c r="I12" s="58">
        <f>I10-'前年数'!I4</f>
        <v>261</v>
      </c>
      <c r="J12" s="60">
        <f>J10-'前年数'!J4</f>
        <v>1730</v>
      </c>
    </row>
    <row r="13" spans="1:10" s="19" customFormat="1" ht="20.25" customHeight="1">
      <c r="A13" s="111" t="s">
        <v>6</v>
      </c>
      <c r="B13" s="61">
        <f>SUM(E13:I13)</f>
        <v>113099</v>
      </c>
      <c r="C13" s="62">
        <f>SUM('入力確認シート'!C17:C23,'入力確認シート'!E17:E23,'入力確認シート'!G17:G23,'入力確認シート'!I17:I23,'入力確認シート'!K17:K23)</f>
        <v>44255</v>
      </c>
      <c r="D13" s="63">
        <f>SUM('入力確認シート'!D17:D23,'入力確認シート'!F17:F23,'入力確認シート'!H17:H23,'入力確認シート'!J17:J23,'入力確認シート'!L17:L23)</f>
        <v>68844</v>
      </c>
      <c r="E13" s="64">
        <f>SUM('入力確認シート'!C17:D23)</f>
        <v>30270</v>
      </c>
      <c r="F13" s="65">
        <f>SUM('入力確認シート'!E17:F23)</f>
        <v>20219</v>
      </c>
      <c r="G13" s="65">
        <f>SUM('入力確認シート'!G17:H23)</f>
        <v>27281</v>
      </c>
      <c r="H13" s="65">
        <f>SUM('入力確認シート'!I17:J23)</f>
        <v>19822</v>
      </c>
      <c r="I13" s="63">
        <f>SUM('入力確認シート'!K17:L23)</f>
        <v>15507</v>
      </c>
      <c r="J13" s="55">
        <f>B13+SUM('入力確認シート'!M17:M23)</f>
        <v>113670</v>
      </c>
    </row>
    <row r="14" spans="1:10" s="19" customFormat="1" ht="20.25" customHeight="1">
      <c r="A14" s="110" t="s">
        <v>22</v>
      </c>
      <c r="B14" s="67">
        <f aca="true" t="shared" si="3" ref="B14:J14">B13/B4</f>
        <v>0.13531663894904344</v>
      </c>
      <c r="C14" s="68">
        <f t="shared" si="3"/>
        <v>0.11079344176929028</v>
      </c>
      <c r="D14" s="69">
        <f t="shared" si="3"/>
        <v>0.15776411464503992</v>
      </c>
      <c r="E14" s="70">
        <f t="shared" si="3"/>
        <v>0.13208535148579656</v>
      </c>
      <c r="F14" s="71">
        <f t="shared" si="3"/>
        <v>0.14282182414104883</v>
      </c>
      <c r="G14" s="71">
        <f t="shared" si="3"/>
        <v>0.13240504363188088</v>
      </c>
      <c r="H14" s="71">
        <f t="shared" si="3"/>
        <v>0.13221100935788752</v>
      </c>
      <c r="I14" s="72">
        <f t="shared" si="3"/>
        <v>0.14213174706470033</v>
      </c>
      <c r="J14" s="73">
        <f t="shared" si="3"/>
        <v>0.1333995225923657</v>
      </c>
    </row>
    <row r="15" spans="1:10" s="19" customFormat="1" ht="20.25" customHeight="1">
      <c r="A15" s="111" t="s">
        <v>7</v>
      </c>
      <c r="B15" s="61">
        <f>SUM(E15:I15)</f>
        <v>77371</v>
      </c>
      <c r="C15" s="62">
        <f>SUM('入力確認シート'!C18:C23,'入力確認シート'!E18:E23,'入力確認シート'!G18:G23,'入力確認シート'!I18:I23,'入力確認シート'!K18:K23)</f>
        <v>28576</v>
      </c>
      <c r="D15" s="63">
        <f>SUM('入力確認シート'!D18:D23,'入力確認シート'!F18:F23,'入力確認シート'!H18:H23,'入力確認シート'!J18:J23,'入力確認シート'!L18:L23)</f>
        <v>48795</v>
      </c>
      <c r="E15" s="64">
        <f>SUM('入力確認シート'!C18:D23)</f>
        <v>20709</v>
      </c>
      <c r="F15" s="65">
        <f>SUM('入力確認シート'!E18:F23)</f>
        <v>14155</v>
      </c>
      <c r="G15" s="65">
        <f>SUM('入力確認シート'!G18:H23)</f>
        <v>18777</v>
      </c>
      <c r="H15" s="65">
        <f>SUM('入力確認シート'!I18:J23)</f>
        <v>13224</v>
      </c>
      <c r="I15" s="66">
        <f>SUM('入力確認シート'!K18:L23)</f>
        <v>10506</v>
      </c>
      <c r="J15" s="55">
        <f>B15+SUM('入力確認シート'!M18:M23)</f>
        <v>77768</v>
      </c>
    </row>
    <row r="16" spans="1:10" s="19" customFormat="1" ht="20.25" customHeight="1">
      <c r="A16" s="110" t="s">
        <v>22</v>
      </c>
      <c r="B16" s="67">
        <f aca="true" t="shared" si="4" ref="B16:J16">B15/B4</f>
        <v>0.09257008171713667</v>
      </c>
      <c r="C16" s="68">
        <f t="shared" si="4"/>
        <v>0.07154069352613804</v>
      </c>
      <c r="D16" s="69">
        <f t="shared" si="4"/>
        <v>0.1118194755404207</v>
      </c>
      <c r="E16" s="70">
        <f t="shared" si="4"/>
        <v>0.09036523105118471</v>
      </c>
      <c r="F16" s="71">
        <f t="shared" si="4"/>
        <v>0.09998728526220615</v>
      </c>
      <c r="G16" s="71">
        <f t="shared" si="4"/>
        <v>0.09113190514555285</v>
      </c>
      <c r="H16" s="71">
        <f t="shared" si="4"/>
        <v>0.08820292542370621</v>
      </c>
      <c r="I16" s="72">
        <f t="shared" si="4"/>
        <v>0.09629432737871553</v>
      </c>
      <c r="J16" s="73">
        <f t="shared" si="4"/>
        <v>0.0912660690856259</v>
      </c>
    </row>
    <row r="17" spans="1:10" s="19" customFormat="1" ht="20.25" customHeight="1">
      <c r="A17" s="111" t="s">
        <v>8</v>
      </c>
      <c r="B17" s="61">
        <f>SUM(E17:I17)</f>
        <v>45525</v>
      </c>
      <c r="C17" s="62">
        <f>SUM('入力確認シート'!C19:C23,'入力確認シート'!E19:E23,'入力確認シート'!G19:G23,'入力確認シート'!I19:I23,'入力確認シート'!K19:K23)</f>
        <v>15469</v>
      </c>
      <c r="D17" s="63">
        <f>SUM('入力確認シート'!D19:D23,'入力確認シート'!F19:F23,'入力確認シート'!H19:H23,'入力確認シート'!J19:J23,'入力確認シート'!L19:L23)</f>
        <v>30056</v>
      </c>
      <c r="E17" s="64">
        <f>SUM('入力確認シート'!C19:D23)</f>
        <v>12330</v>
      </c>
      <c r="F17" s="65">
        <f>SUM('入力確認シート'!E19:F23)</f>
        <v>8499</v>
      </c>
      <c r="G17" s="65">
        <f>SUM('入力確認シート'!G19:H23)</f>
        <v>11272</v>
      </c>
      <c r="H17" s="65">
        <f>SUM('入力確認シート'!I19:J23)</f>
        <v>7592</v>
      </c>
      <c r="I17" s="66">
        <f>SUM('入力確認シート'!K19:L23)</f>
        <v>5832</v>
      </c>
      <c r="J17" s="55">
        <f>B17+SUM('入力確認シート'!M19:M23)</f>
        <v>45769</v>
      </c>
    </row>
    <row r="18" spans="1:10" s="19" customFormat="1" ht="20.25" customHeight="1">
      <c r="A18" s="110" t="s">
        <v>22</v>
      </c>
      <c r="B18" s="67">
        <f aca="true" t="shared" si="5" ref="B18:J18">B17/B4</f>
        <v>0.054468120745145426</v>
      </c>
      <c r="C18" s="68">
        <f t="shared" si="5"/>
        <v>0.038727008264131765</v>
      </c>
      <c r="D18" s="69">
        <f t="shared" si="5"/>
        <v>0.06887685535081227</v>
      </c>
      <c r="E18" s="70">
        <f t="shared" si="5"/>
        <v>0.05380285377667234</v>
      </c>
      <c r="F18" s="71">
        <f t="shared" si="5"/>
        <v>0.06003475361663653</v>
      </c>
      <c r="G18" s="71">
        <f t="shared" si="5"/>
        <v>0.05470729268789858</v>
      </c>
      <c r="H18" s="71">
        <f t="shared" si="5"/>
        <v>0.05063797714887912</v>
      </c>
      <c r="I18" s="72">
        <f t="shared" si="5"/>
        <v>0.05345407550663135</v>
      </c>
      <c r="J18" s="73">
        <f t="shared" si="5"/>
        <v>0.053713053132136764</v>
      </c>
    </row>
    <row r="19" spans="1:10" s="19" customFormat="1" ht="20.25" customHeight="1">
      <c r="A19" s="111" t="s">
        <v>9</v>
      </c>
      <c r="B19" s="61">
        <f>SUM(E19:I19)</f>
        <v>304</v>
      </c>
      <c r="C19" s="62">
        <f>'入力確認シート'!C23+'入力確認シート'!E23+'入力確認シート'!G23+'入力確認シート'!I23+'入力確認シート'!K23</f>
        <v>33</v>
      </c>
      <c r="D19" s="63">
        <f>'入力確認シート'!D23+'入力確認シート'!F23+'入力確認シート'!H23+'入力確認シート'!J23+'入力確認シート'!L23</f>
        <v>271</v>
      </c>
      <c r="E19" s="64">
        <f>SUM('入力確認シート'!C23:D23)</f>
        <v>78</v>
      </c>
      <c r="F19" s="65">
        <f>SUM('入力確認シート'!E23:F23)</f>
        <v>48</v>
      </c>
      <c r="G19" s="65">
        <f>SUM('入力確認シート'!G23:H23)</f>
        <v>77</v>
      </c>
      <c r="H19" s="65">
        <f>SUM('入力確認シート'!I23:J23)</f>
        <v>65</v>
      </c>
      <c r="I19" s="66">
        <f>SUM('入力確認シート'!K23:L23)</f>
        <v>36</v>
      </c>
      <c r="J19" s="55">
        <f>B19+'入力確認シート'!M23</f>
        <v>306</v>
      </c>
    </row>
    <row r="20" spans="1:10" s="19" customFormat="1" ht="20.25" customHeight="1">
      <c r="A20" s="110" t="s">
        <v>22</v>
      </c>
      <c r="B20" s="67">
        <f aca="true" t="shared" si="6" ref="B20:J20">B19/B4</f>
        <v>0.00036371902705160264</v>
      </c>
      <c r="C20" s="68">
        <f t="shared" si="6"/>
        <v>8.261628241750263E-05</v>
      </c>
      <c r="D20" s="69">
        <f t="shared" si="6"/>
        <v>0.0006210283404335282</v>
      </c>
      <c r="E20" s="70">
        <f t="shared" si="6"/>
        <v>0.0003403586856918445</v>
      </c>
      <c r="F20" s="71">
        <f t="shared" si="6"/>
        <v>0.0003390596745027125</v>
      </c>
      <c r="G20" s="71">
        <f t="shared" si="6"/>
        <v>0.00037371021442230226</v>
      </c>
      <c r="H20" s="71">
        <f t="shared" si="6"/>
        <v>0.000433544324904787</v>
      </c>
      <c r="I20" s="72">
        <f t="shared" si="6"/>
        <v>0.00032996342905327995</v>
      </c>
      <c r="J20" s="73">
        <f t="shared" si="6"/>
        <v>0.0003591119373032806</v>
      </c>
    </row>
    <row r="21" spans="1:10" s="19" customFormat="1" ht="29.25" customHeight="1">
      <c r="A21" s="113" t="s">
        <v>23</v>
      </c>
      <c r="B21" s="88">
        <f aca="true" t="shared" si="7" ref="B21:J21">B15/B10</f>
        <v>0.4989134570122325</v>
      </c>
      <c r="C21" s="89">
        <f t="shared" si="7"/>
        <v>0.45027811480705293</v>
      </c>
      <c r="D21" s="90">
        <f t="shared" si="7"/>
        <v>0.5326034753754803</v>
      </c>
      <c r="E21" s="91">
        <f t="shared" si="7"/>
        <v>0.49827963715983736</v>
      </c>
      <c r="F21" s="92">
        <f t="shared" si="7"/>
        <v>0.5169643183229247</v>
      </c>
      <c r="G21" s="92">
        <f t="shared" si="7"/>
        <v>0.4987250996015936</v>
      </c>
      <c r="H21" s="92">
        <f t="shared" si="7"/>
        <v>0.4826805854655619</v>
      </c>
      <c r="I21" s="93">
        <f t="shared" si="7"/>
        <v>0.49815078236130866</v>
      </c>
      <c r="J21" s="94">
        <f t="shared" si="7"/>
        <v>0.49876859928168293</v>
      </c>
    </row>
    <row r="22" spans="1:10" s="19" customFormat="1" ht="20.25" customHeight="1">
      <c r="A22" s="114" t="s">
        <v>10</v>
      </c>
      <c r="B22" s="95">
        <f>B10/SUM('入力確認シート'!C6:L15)*100</f>
        <v>26.459568195080003</v>
      </c>
      <c r="C22" s="116" t="s">
        <v>20</v>
      </c>
      <c r="D22" s="117"/>
      <c r="E22" s="96">
        <f>E10/SUM('入力確認シート'!C6:D15)*100</f>
        <v>25.294106907023878</v>
      </c>
      <c r="F22" s="97">
        <f>F10/SUM('入力確認シート'!E6:F15)*100</f>
        <v>26.920656769245895</v>
      </c>
      <c r="G22" s="97">
        <f>G10/SUM('入力確認シート'!G6:H15)*100</f>
        <v>26.31854880989829</v>
      </c>
      <c r="H22" s="97">
        <f>H10/SUM('入力確認シート'!I6:J15)*100</f>
        <v>27.012610551847217</v>
      </c>
      <c r="I22" s="98">
        <f>I10/SUM('入力確認シート'!K6:L15)*100</f>
        <v>27.89719440733343</v>
      </c>
      <c r="J22" s="99">
        <f>J10/SUM('入力確認シート'!C6:M15)*100</f>
        <v>25.976535817697766</v>
      </c>
    </row>
    <row r="23" spans="1:10" s="19" customFormat="1" ht="20.25" customHeight="1">
      <c r="A23" s="114" t="s">
        <v>11</v>
      </c>
      <c r="B23" s="95">
        <f>B10/SUM('入力確認シート'!C3:L5)*100</f>
        <v>163.87412424841227</v>
      </c>
      <c r="C23" s="116" t="s">
        <v>21</v>
      </c>
      <c r="D23" s="117"/>
      <c r="E23" s="96">
        <f>E10/SUM('入力確認シート'!C3:D5)*100</f>
        <v>178.38870289295218</v>
      </c>
      <c r="F23" s="97">
        <f>F10/SUM('入力確認シート'!E3:F5)*100</f>
        <v>219.45179129598463</v>
      </c>
      <c r="G23" s="97">
        <f>G10/SUM('入力確認シート'!G3:H5)*100</f>
        <v>148.59691360460985</v>
      </c>
      <c r="H23" s="97">
        <f>H10/SUM('入力確認シート'!I3:J5)*100</f>
        <v>129.80054010517838</v>
      </c>
      <c r="I23" s="98">
        <f>I10/SUM('入力確認シート'!K3:L5)*100</f>
        <v>169.88883518608023</v>
      </c>
      <c r="J23" s="100">
        <f>J10/SUM('入力確認シート'!C3:M5)*100</f>
        <v>162.50469004043856</v>
      </c>
    </row>
    <row r="24" spans="1:8" ht="14.25">
      <c r="A24" s="4" t="s">
        <v>55</v>
      </c>
      <c r="H24" s="1" t="s">
        <v>83</v>
      </c>
    </row>
  </sheetData>
  <mergeCells count="3">
    <mergeCell ref="G2:I2"/>
    <mergeCell ref="C22:D22"/>
    <mergeCell ref="C23:D2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B4" sqref="B4:J4"/>
    </sheetView>
  </sheetViews>
  <sheetFormatPr defaultColWidth="9.00390625" defaultRowHeight="13.5"/>
  <cols>
    <col min="1" max="1" width="15.00390625" style="0" customWidth="1"/>
    <col min="2" max="10" width="12.375" style="0" customWidth="1"/>
  </cols>
  <sheetData>
    <row r="1" spans="7:9" s="1" customFormat="1" ht="18.75" customHeight="1">
      <c r="G1" s="115" t="s">
        <v>82</v>
      </c>
      <c r="H1" s="115"/>
      <c r="I1" s="115"/>
    </row>
    <row r="2" spans="1:10" s="3" customFormat="1" ht="36" customHeight="1" thickBot="1">
      <c r="A2" s="9"/>
      <c r="B2" s="13" t="s">
        <v>12</v>
      </c>
      <c r="C2" s="8" t="s">
        <v>13</v>
      </c>
      <c r="D2" s="15" t="s">
        <v>14</v>
      </c>
      <c r="E2" s="5" t="s">
        <v>15</v>
      </c>
      <c r="F2" s="6" t="s">
        <v>16</v>
      </c>
      <c r="G2" s="6" t="s">
        <v>17</v>
      </c>
      <c r="H2" s="6" t="s">
        <v>18</v>
      </c>
      <c r="I2" s="7" t="s">
        <v>19</v>
      </c>
      <c r="J2" s="33" t="s">
        <v>24</v>
      </c>
    </row>
    <row r="3" spans="1:10" s="19" customFormat="1" ht="20.25" customHeight="1" thickTop="1">
      <c r="A3" s="18" t="s">
        <v>80</v>
      </c>
      <c r="B3" s="14">
        <f>SUM(E3:I3)</f>
        <v>832205</v>
      </c>
      <c r="C3" s="10">
        <v>398072</v>
      </c>
      <c r="D3" s="16">
        <v>433853</v>
      </c>
      <c r="E3" s="17">
        <v>229110</v>
      </c>
      <c r="F3" s="11">
        <v>141885</v>
      </c>
      <c r="G3" s="11">
        <v>204084</v>
      </c>
      <c r="H3" s="11">
        <v>148806</v>
      </c>
      <c r="I3" s="12">
        <v>108320</v>
      </c>
      <c r="J3" s="32">
        <v>848174</v>
      </c>
    </row>
    <row r="4" spans="1:10" ht="14.25">
      <c r="A4" s="20" t="s">
        <v>79</v>
      </c>
      <c r="B4" s="38">
        <v>153364</v>
      </c>
      <c r="C4" s="39">
        <v>62726</v>
      </c>
      <c r="D4" s="39">
        <v>90638</v>
      </c>
      <c r="E4" s="39">
        <v>41214</v>
      </c>
      <c r="F4" s="39">
        <v>27209</v>
      </c>
      <c r="G4" s="39">
        <v>37064</v>
      </c>
      <c r="H4" s="39">
        <v>27048</v>
      </c>
      <c r="I4" s="39">
        <v>20829</v>
      </c>
      <c r="J4" s="39">
        <v>154190</v>
      </c>
    </row>
  </sheetData>
  <mergeCells count="1">
    <mergeCell ref="G1:I1"/>
  </mergeCells>
  <printOptions headings="1"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4" sqref="M24"/>
    </sheetView>
  </sheetViews>
  <sheetFormatPr defaultColWidth="9.00390625" defaultRowHeight="13.5"/>
  <cols>
    <col min="1" max="1" width="1.25" style="0" customWidth="1"/>
    <col min="2" max="2" width="7.00390625" style="24" customWidth="1"/>
    <col min="14" max="14" width="4.25390625" style="0" customWidth="1"/>
  </cols>
  <sheetData>
    <row r="1" spans="2:13" s="26" customFormat="1" ht="14.25">
      <c r="B1" s="122"/>
      <c r="C1" s="118" t="s">
        <v>25</v>
      </c>
      <c r="D1" s="119"/>
      <c r="E1" s="118" t="s">
        <v>26</v>
      </c>
      <c r="F1" s="119"/>
      <c r="G1" s="118" t="s">
        <v>27</v>
      </c>
      <c r="H1" s="119"/>
      <c r="I1" s="118" t="s">
        <v>28</v>
      </c>
      <c r="J1" s="119"/>
      <c r="K1" s="118" t="s">
        <v>29</v>
      </c>
      <c r="L1" s="119"/>
      <c r="M1" s="120" t="s">
        <v>54</v>
      </c>
    </row>
    <row r="2" spans="2:13" s="28" customFormat="1" ht="21.75" customHeight="1">
      <c r="B2" s="123"/>
      <c r="C2" s="27" t="s">
        <v>30</v>
      </c>
      <c r="D2" s="27" t="s">
        <v>31</v>
      </c>
      <c r="E2" s="27" t="s">
        <v>30</v>
      </c>
      <c r="F2" s="27" t="s">
        <v>31</v>
      </c>
      <c r="G2" s="27" t="s">
        <v>30</v>
      </c>
      <c r="H2" s="27" t="s">
        <v>31</v>
      </c>
      <c r="I2" s="27" t="s">
        <v>30</v>
      </c>
      <c r="J2" s="27" t="s">
        <v>31</v>
      </c>
      <c r="K2" s="27" t="s">
        <v>30</v>
      </c>
      <c r="L2" s="27" t="s">
        <v>31</v>
      </c>
      <c r="M2" s="121"/>
    </row>
    <row r="3" spans="2:15" ht="13.5">
      <c r="B3" s="21" t="s">
        <v>32</v>
      </c>
      <c r="C3" s="30">
        <f>'世田谷'!C2</f>
        <v>4308</v>
      </c>
      <c r="D3" s="30">
        <f>'世田谷'!D2</f>
        <v>4133</v>
      </c>
      <c r="E3" s="30">
        <f>'北沢'!C2</f>
        <v>2202</v>
      </c>
      <c r="F3" s="30">
        <f>'北沢'!D2</f>
        <v>2042</v>
      </c>
      <c r="G3" s="30">
        <f>'玉川'!C2</f>
        <v>4658</v>
      </c>
      <c r="H3" s="30">
        <f>'玉川'!D2</f>
        <v>4295</v>
      </c>
      <c r="I3" s="30">
        <f>'砧'!C2</f>
        <v>3754</v>
      </c>
      <c r="J3" s="30">
        <f>'砧'!D2</f>
        <v>3446</v>
      </c>
      <c r="K3" s="30">
        <f>'烏山'!C2</f>
        <v>2321</v>
      </c>
      <c r="L3" s="30">
        <f>'烏山'!D2</f>
        <v>2117</v>
      </c>
      <c r="M3" s="22">
        <v>441</v>
      </c>
      <c r="O3" s="25">
        <f aca="true" t="shared" si="0" ref="O3:O24">SUM(C3:M3)</f>
        <v>33717</v>
      </c>
    </row>
    <row r="4" spans="2:15" ht="13.5">
      <c r="B4" s="21" t="s">
        <v>33</v>
      </c>
      <c r="C4" s="30">
        <f>'世田谷'!C8</f>
        <v>3909</v>
      </c>
      <c r="D4" s="30">
        <f>'世田谷'!D8</f>
        <v>3642</v>
      </c>
      <c r="E4" s="30">
        <f>'北沢'!C8</f>
        <v>2072</v>
      </c>
      <c r="F4" s="30">
        <f>'北沢'!D8</f>
        <v>1874</v>
      </c>
      <c r="G4" s="30">
        <f>'玉川'!C8</f>
        <v>4286</v>
      </c>
      <c r="H4" s="30">
        <f>'玉川'!D8</f>
        <v>3945</v>
      </c>
      <c r="I4" s="30">
        <f>'砧'!C8</f>
        <v>3753</v>
      </c>
      <c r="J4" s="30">
        <f>'砧'!D8</f>
        <v>3390</v>
      </c>
      <c r="K4" s="30">
        <f>'烏山'!C8</f>
        <v>2092</v>
      </c>
      <c r="L4" s="30">
        <f>'烏山'!D8</f>
        <v>1891</v>
      </c>
      <c r="M4" s="23">
        <v>444</v>
      </c>
      <c r="O4" s="25">
        <f t="shared" si="0"/>
        <v>31298</v>
      </c>
    </row>
    <row r="5" spans="2:15" ht="13.5">
      <c r="B5" s="21" t="s">
        <v>34</v>
      </c>
      <c r="C5" s="30">
        <f>'世田谷'!C14</f>
        <v>3681</v>
      </c>
      <c r="D5" s="30">
        <f>'世田谷'!D14</f>
        <v>3625</v>
      </c>
      <c r="E5" s="30">
        <f>'北沢'!C14</f>
        <v>2171</v>
      </c>
      <c r="F5" s="30">
        <f>'北沢'!D14</f>
        <v>2116</v>
      </c>
      <c r="G5" s="30">
        <f>'玉川'!C14</f>
        <v>4111</v>
      </c>
      <c r="H5" s="30">
        <f>'玉川'!D14</f>
        <v>4042</v>
      </c>
      <c r="I5" s="30">
        <f>'砧'!C14</f>
        <v>3501</v>
      </c>
      <c r="J5" s="30">
        <f>'砧'!D14</f>
        <v>3263</v>
      </c>
      <c r="K5" s="30">
        <f>'烏山'!C14</f>
        <v>2026</v>
      </c>
      <c r="L5" s="30">
        <f>'烏山'!D14</f>
        <v>1967</v>
      </c>
      <c r="M5" s="23">
        <v>430</v>
      </c>
      <c r="O5" s="25">
        <f t="shared" si="0"/>
        <v>30933</v>
      </c>
    </row>
    <row r="6" spans="2:15" ht="13.5">
      <c r="B6" s="21" t="s">
        <v>35</v>
      </c>
      <c r="C6" s="30">
        <f>'世田谷'!C20</f>
        <v>3936</v>
      </c>
      <c r="D6" s="30">
        <f>'世田谷'!D20</f>
        <v>3866</v>
      </c>
      <c r="E6" s="30">
        <f>'北沢'!C20</f>
        <v>2446</v>
      </c>
      <c r="F6" s="30">
        <f>'北沢'!D20</f>
        <v>2333</v>
      </c>
      <c r="G6" s="30">
        <f>'玉川'!C20</f>
        <v>4074</v>
      </c>
      <c r="H6" s="30">
        <f>'玉川'!D20</f>
        <v>3846</v>
      </c>
      <c r="I6" s="30">
        <f>'砧'!C20</f>
        <v>3133</v>
      </c>
      <c r="J6" s="30">
        <f>'砧'!D20</f>
        <v>3091</v>
      </c>
      <c r="K6" s="30">
        <f>'烏山'!C20</f>
        <v>2087</v>
      </c>
      <c r="L6" s="30">
        <f>'烏山'!D20</f>
        <v>2181</v>
      </c>
      <c r="M6" s="23">
        <v>525</v>
      </c>
      <c r="O6" s="25">
        <f t="shared" si="0"/>
        <v>31518</v>
      </c>
    </row>
    <row r="7" spans="2:15" ht="13.5">
      <c r="B7" s="21" t="s">
        <v>36</v>
      </c>
      <c r="C7" s="30">
        <f>'世田谷'!C26</f>
        <v>6424</v>
      </c>
      <c r="D7" s="30">
        <f>'世田谷'!D26</f>
        <v>6837</v>
      </c>
      <c r="E7" s="30">
        <f>'北沢'!C26</f>
        <v>4504</v>
      </c>
      <c r="F7" s="30">
        <f>'北沢'!D26</f>
        <v>4438</v>
      </c>
      <c r="G7" s="30">
        <f>'玉川'!C26</f>
        <v>5279</v>
      </c>
      <c r="H7" s="30">
        <f>'玉川'!D26</f>
        <v>5239</v>
      </c>
      <c r="I7" s="30">
        <f>'砧'!C26</f>
        <v>3962</v>
      </c>
      <c r="J7" s="30">
        <f>'砧'!D26</f>
        <v>3680</v>
      </c>
      <c r="K7" s="30">
        <f>'烏山'!C26</f>
        <v>2999</v>
      </c>
      <c r="L7" s="30">
        <f>'烏山'!D26</f>
        <v>3283</v>
      </c>
      <c r="M7" s="23">
        <v>1718</v>
      </c>
      <c r="O7" s="25">
        <f t="shared" si="0"/>
        <v>48363</v>
      </c>
    </row>
    <row r="8" spans="2:15" ht="13.5">
      <c r="B8" s="21" t="s">
        <v>37</v>
      </c>
      <c r="C8" s="30">
        <f>'世田谷'!G2</f>
        <v>10048</v>
      </c>
      <c r="D8" s="30">
        <f>'世田谷'!H2</f>
        <v>10886</v>
      </c>
      <c r="E8" s="30">
        <f>'北沢'!G2</f>
        <v>7444</v>
      </c>
      <c r="F8" s="30">
        <f>'北沢'!H2</f>
        <v>7227</v>
      </c>
      <c r="G8" s="30">
        <f>'玉川'!G2</f>
        <v>6805</v>
      </c>
      <c r="H8" s="30">
        <f>'玉川'!H2</f>
        <v>7243</v>
      </c>
      <c r="I8" s="30">
        <f>'砧'!G2</f>
        <v>4557</v>
      </c>
      <c r="J8" s="30">
        <f>'砧'!H2</f>
        <v>4765</v>
      </c>
      <c r="K8" s="30">
        <f>'烏山'!G2</f>
        <v>4088</v>
      </c>
      <c r="L8" s="30">
        <f>'烏山'!H2</f>
        <v>4264</v>
      </c>
      <c r="M8" s="23">
        <v>2446</v>
      </c>
      <c r="O8" s="25">
        <f t="shared" si="0"/>
        <v>69773</v>
      </c>
    </row>
    <row r="9" spans="2:15" ht="13.5">
      <c r="B9" s="21" t="s">
        <v>38</v>
      </c>
      <c r="C9" s="30">
        <f>'世田谷'!G8</f>
        <v>11481</v>
      </c>
      <c r="D9" s="30">
        <f>'世田谷'!H8</f>
        <v>12150</v>
      </c>
      <c r="E9" s="30">
        <f>'北沢'!G8</f>
        <v>7483</v>
      </c>
      <c r="F9" s="30">
        <f>'北沢'!H8</f>
        <v>7500</v>
      </c>
      <c r="G9" s="30">
        <f>'玉川'!G8</f>
        <v>8224</v>
      </c>
      <c r="H9" s="30">
        <f>'玉川'!H8</f>
        <v>9473</v>
      </c>
      <c r="I9" s="30">
        <f>'砧'!G8</f>
        <v>5656</v>
      </c>
      <c r="J9" s="30">
        <f>'砧'!H8</f>
        <v>6052</v>
      </c>
      <c r="K9" s="30">
        <f>'烏山'!G8</f>
        <v>4776</v>
      </c>
      <c r="L9" s="30">
        <f>'烏山'!H8</f>
        <v>5038</v>
      </c>
      <c r="M9" s="23">
        <v>2307</v>
      </c>
      <c r="O9" s="25">
        <f t="shared" si="0"/>
        <v>80140</v>
      </c>
    </row>
    <row r="10" spans="2:15" ht="13.5">
      <c r="B10" s="21" t="s">
        <v>39</v>
      </c>
      <c r="C10" s="30">
        <f>'世田谷'!G14</f>
        <v>10893</v>
      </c>
      <c r="D10" s="30">
        <f>'世田谷'!H14</f>
        <v>11826</v>
      </c>
      <c r="E10" s="30">
        <f>'北沢'!G14</f>
        <v>6231</v>
      </c>
      <c r="F10" s="30">
        <f>'北沢'!H14</f>
        <v>6748</v>
      </c>
      <c r="G10" s="30">
        <f>'玉川'!G14</f>
        <v>8996</v>
      </c>
      <c r="H10" s="30">
        <f>'玉川'!H14</f>
        <v>10626</v>
      </c>
      <c r="I10" s="30">
        <f>'砧'!G14</f>
        <v>6768</v>
      </c>
      <c r="J10" s="30">
        <f>'砧'!H14</f>
        <v>7279</v>
      </c>
      <c r="K10" s="30">
        <f>'烏山'!G14</f>
        <v>5233</v>
      </c>
      <c r="L10" s="30">
        <f>'烏山'!H14</f>
        <v>5379</v>
      </c>
      <c r="M10" s="23">
        <v>1942</v>
      </c>
      <c r="O10" s="25">
        <f t="shared" si="0"/>
        <v>81921</v>
      </c>
    </row>
    <row r="11" spans="2:15" ht="13.5">
      <c r="B11" s="21" t="s">
        <v>40</v>
      </c>
      <c r="C11" s="30">
        <f>'世田谷'!G20</f>
        <v>9931</v>
      </c>
      <c r="D11" s="30">
        <f>'世田谷'!H20</f>
        <v>10179</v>
      </c>
      <c r="E11" s="30">
        <f>'北沢'!G20</f>
        <v>5467</v>
      </c>
      <c r="F11" s="30">
        <f>'北沢'!H20</f>
        <v>5718</v>
      </c>
      <c r="G11" s="30">
        <f>'玉川'!G20</f>
        <v>8846</v>
      </c>
      <c r="H11" s="30">
        <f>'玉川'!H20</f>
        <v>10031</v>
      </c>
      <c r="I11" s="30">
        <f>'砧'!G20</f>
        <v>7063</v>
      </c>
      <c r="J11" s="30">
        <f>'砧'!H20</f>
        <v>6897</v>
      </c>
      <c r="K11" s="30">
        <f>'烏山'!G20</f>
        <v>4855</v>
      </c>
      <c r="L11" s="30">
        <f>'烏山'!H20</f>
        <v>4609</v>
      </c>
      <c r="M11" s="23">
        <v>1863</v>
      </c>
      <c r="O11" s="25">
        <f t="shared" si="0"/>
        <v>75459</v>
      </c>
    </row>
    <row r="12" spans="2:15" ht="13.5">
      <c r="B12" s="21" t="s">
        <v>41</v>
      </c>
      <c r="C12" s="30">
        <f>'世田谷'!G26</f>
        <v>8357</v>
      </c>
      <c r="D12" s="30">
        <f>'世田谷'!H26</f>
        <v>8306</v>
      </c>
      <c r="E12" s="30">
        <f>'北沢'!G26</f>
        <v>5016</v>
      </c>
      <c r="F12" s="30">
        <f>'北沢'!H26</f>
        <v>5187</v>
      </c>
      <c r="G12" s="30">
        <f>'玉川'!G26</f>
        <v>8043</v>
      </c>
      <c r="H12" s="30">
        <f>'玉川'!H26</f>
        <v>8477</v>
      </c>
      <c r="I12" s="30">
        <f>'砧'!G26</f>
        <v>6013</v>
      </c>
      <c r="J12" s="30">
        <f>'砧'!H26</f>
        <v>5866</v>
      </c>
      <c r="K12" s="30">
        <f>'烏山'!G26</f>
        <v>4115</v>
      </c>
      <c r="L12" s="30">
        <f>'烏山'!H26</f>
        <v>3837</v>
      </c>
      <c r="M12" s="23">
        <v>1382</v>
      </c>
      <c r="O12" s="25">
        <f t="shared" si="0"/>
        <v>64599</v>
      </c>
    </row>
    <row r="13" spans="2:15" ht="13.5">
      <c r="B13" s="21" t="s">
        <v>42</v>
      </c>
      <c r="C13" s="30">
        <f>'世田谷'!K2</f>
        <v>6484</v>
      </c>
      <c r="D13" s="30">
        <f>'世田谷'!L2</f>
        <v>6692</v>
      </c>
      <c r="E13" s="30">
        <f>'北沢'!K2</f>
        <v>4020</v>
      </c>
      <c r="F13" s="30">
        <f>'北沢'!L2</f>
        <v>4171</v>
      </c>
      <c r="G13" s="30">
        <f>'玉川'!K2</f>
        <v>6461</v>
      </c>
      <c r="H13" s="30">
        <f>'玉川'!L2</f>
        <v>6708</v>
      </c>
      <c r="I13" s="30">
        <f>'砧'!K2</f>
        <v>4643</v>
      </c>
      <c r="J13" s="30">
        <f>'砧'!L2</f>
        <v>4387</v>
      </c>
      <c r="K13" s="30">
        <f>'烏山'!K2</f>
        <v>3229</v>
      </c>
      <c r="L13" s="30">
        <f>'烏山'!L2</f>
        <v>3059</v>
      </c>
      <c r="M13" s="23">
        <v>948</v>
      </c>
      <c r="O13" s="25">
        <f t="shared" si="0"/>
        <v>50802</v>
      </c>
    </row>
    <row r="14" spans="2:15" ht="13.5">
      <c r="B14" s="21" t="s">
        <v>43</v>
      </c>
      <c r="C14" s="30">
        <f>'世田谷'!K8</f>
        <v>5870</v>
      </c>
      <c r="D14" s="30">
        <f>'世田谷'!L8</f>
        <v>6158</v>
      </c>
      <c r="E14" s="30">
        <f>'北沢'!K8</f>
        <v>3443</v>
      </c>
      <c r="F14" s="30">
        <f>'北沢'!L8</f>
        <v>3697</v>
      </c>
      <c r="G14" s="30">
        <f>'玉川'!K8</f>
        <v>5488</v>
      </c>
      <c r="H14" s="30">
        <f>'玉川'!L8</f>
        <v>5883</v>
      </c>
      <c r="I14" s="30">
        <f>'砧'!K8</f>
        <v>4045</v>
      </c>
      <c r="J14" s="30">
        <f>'砧'!L8</f>
        <v>4015</v>
      </c>
      <c r="K14" s="30">
        <f>'烏山'!K8</f>
        <v>2915</v>
      </c>
      <c r="L14" s="30">
        <f>'烏山'!L8</f>
        <v>2863</v>
      </c>
      <c r="M14" s="23">
        <v>584</v>
      </c>
      <c r="O14" s="25">
        <f t="shared" si="0"/>
        <v>44961</v>
      </c>
    </row>
    <row r="15" spans="2:15" ht="13.5">
      <c r="B15" s="21" t="s">
        <v>44</v>
      </c>
      <c r="C15" s="30">
        <f>'世田谷'!K14</f>
        <v>6753</v>
      </c>
      <c r="D15" s="30">
        <f>'世田谷'!L14</f>
        <v>7234</v>
      </c>
      <c r="E15" s="30">
        <f>'北沢'!K14</f>
        <v>4077</v>
      </c>
      <c r="F15" s="30">
        <f>'北沢'!L14</f>
        <v>4560</v>
      </c>
      <c r="G15" s="30">
        <f>'玉川'!K14</f>
        <v>6514</v>
      </c>
      <c r="H15" s="30">
        <f>'玉川'!L14</f>
        <v>6799</v>
      </c>
      <c r="I15" s="30">
        <f>'砧'!K14</f>
        <v>4680</v>
      </c>
      <c r="J15" s="30">
        <f>'砧'!L14</f>
        <v>4871</v>
      </c>
      <c r="K15" s="30">
        <f>'烏山'!K14</f>
        <v>3274</v>
      </c>
      <c r="L15" s="30">
        <f>'烏山'!L14</f>
        <v>3515</v>
      </c>
      <c r="M15" s="23">
        <v>421</v>
      </c>
      <c r="O15" s="25">
        <f t="shared" si="0"/>
        <v>52698</v>
      </c>
    </row>
    <row r="16" spans="2:15" ht="13.5">
      <c r="B16" s="21" t="s">
        <v>45</v>
      </c>
      <c r="C16" s="30">
        <f>'世田谷'!K20</f>
        <v>5134</v>
      </c>
      <c r="D16" s="30">
        <f>'世田谷'!L20</f>
        <v>6157</v>
      </c>
      <c r="E16" s="30">
        <f>'北沢'!K20</f>
        <v>3251</v>
      </c>
      <c r="F16" s="30">
        <f>'北沢'!L20</f>
        <v>3911</v>
      </c>
      <c r="G16" s="30">
        <f>'玉川'!K20</f>
        <v>4807</v>
      </c>
      <c r="H16" s="30">
        <f>'玉川'!L20</f>
        <v>5562</v>
      </c>
      <c r="I16" s="30">
        <f>'砧'!K20</f>
        <v>3446</v>
      </c>
      <c r="J16" s="30">
        <f>'砧'!L20</f>
        <v>4129</v>
      </c>
      <c r="K16" s="30">
        <f>'烏山'!K20</f>
        <v>2570</v>
      </c>
      <c r="L16" s="30">
        <f>'烏山'!L20</f>
        <v>3013</v>
      </c>
      <c r="M16" s="23">
        <v>270</v>
      </c>
      <c r="O16" s="25">
        <f t="shared" si="0"/>
        <v>42250</v>
      </c>
    </row>
    <row r="17" spans="2:15" ht="13.5">
      <c r="B17" s="21" t="s">
        <v>46</v>
      </c>
      <c r="C17" s="30">
        <f>'世田谷'!K26</f>
        <v>4176</v>
      </c>
      <c r="D17" s="30">
        <f>'世田谷'!L26</f>
        <v>5385</v>
      </c>
      <c r="E17" s="30">
        <f>'北沢'!K26</f>
        <v>2604</v>
      </c>
      <c r="F17" s="30">
        <f>'北沢'!L26</f>
        <v>3460</v>
      </c>
      <c r="G17" s="30">
        <f>'玉川'!K26</f>
        <v>3796</v>
      </c>
      <c r="H17" s="30">
        <f>'玉川'!L26</f>
        <v>4708</v>
      </c>
      <c r="I17" s="30">
        <f>'砧'!K26</f>
        <v>2952</v>
      </c>
      <c r="J17" s="30">
        <f>'砧'!L26</f>
        <v>3646</v>
      </c>
      <c r="K17" s="30">
        <f>'烏山'!K26</f>
        <v>2151</v>
      </c>
      <c r="L17" s="30">
        <f>'烏山'!L26</f>
        <v>2850</v>
      </c>
      <c r="M17" s="23">
        <v>174</v>
      </c>
      <c r="O17" s="25">
        <f t="shared" si="0"/>
        <v>35902</v>
      </c>
    </row>
    <row r="18" spans="2:15" ht="13.5">
      <c r="B18" s="21" t="s">
        <v>47</v>
      </c>
      <c r="C18" s="30">
        <f>'世田谷'!O2</f>
        <v>3350</v>
      </c>
      <c r="D18" s="30">
        <f>'世田谷'!P2</f>
        <v>5029</v>
      </c>
      <c r="E18" s="30">
        <f>'北沢'!O2</f>
        <v>2315</v>
      </c>
      <c r="F18" s="30">
        <f>'北沢'!P2</f>
        <v>3341</v>
      </c>
      <c r="G18" s="30">
        <f>'玉川'!O2</f>
        <v>3119</v>
      </c>
      <c r="H18" s="30">
        <f>'玉川'!P2</f>
        <v>4386</v>
      </c>
      <c r="I18" s="30">
        <f>'砧'!O2</f>
        <v>2366</v>
      </c>
      <c r="J18" s="30">
        <f>'砧'!P2</f>
        <v>3266</v>
      </c>
      <c r="K18" s="30">
        <f>'烏山'!O2</f>
        <v>1957</v>
      </c>
      <c r="L18" s="30">
        <f>'烏山'!P2</f>
        <v>2717</v>
      </c>
      <c r="M18" s="23">
        <v>153</v>
      </c>
      <c r="O18" s="25">
        <f t="shared" si="0"/>
        <v>31999</v>
      </c>
    </row>
    <row r="19" spans="2:15" ht="13.5">
      <c r="B19" s="21" t="s">
        <v>48</v>
      </c>
      <c r="C19" s="30">
        <f>'世田谷'!O8</f>
        <v>2464</v>
      </c>
      <c r="D19" s="30">
        <f>'世田谷'!P8</f>
        <v>4025</v>
      </c>
      <c r="E19" s="30">
        <f>'北沢'!O8</f>
        <v>1606</v>
      </c>
      <c r="F19" s="30">
        <f>'北沢'!P8</f>
        <v>2796</v>
      </c>
      <c r="G19" s="30">
        <f>'玉川'!O8</f>
        <v>2237</v>
      </c>
      <c r="H19" s="30">
        <f>'玉川'!P8</f>
        <v>3587</v>
      </c>
      <c r="I19" s="30">
        <f>'砧'!O8</f>
        <v>1545</v>
      </c>
      <c r="J19" s="30">
        <f>'砧'!P8</f>
        <v>2447</v>
      </c>
      <c r="K19" s="30">
        <f>'烏山'!O8</f>
        <v>1278</v>
      </c>
      <c r="L19" s="30">
        <f>'烏山'!P8</f>
        <v>1927</v>
      </c>
      <c r="M19" s="23">
        <v>114</v>
      </c>
      <c r="O19" s="25">
        <f t="shared" si="0"/>
        <v>24026</v>
      </c>
    </row>
    <row r="20" spans="2:15" ht="13.5">
      <c r="B20" s="21" t="s">
        <v>49</v>
      </c>
      <c r="C20" s="31">
        <f>'世田谷'!O14</f>
        <v>1116</v>
      </c>
      <c r="D20" s="31">
        <f>'世田谷'!P14</f>
        <v>2600</v>
      </c>
      <c r="E20" s="31">
        <f>'北沢'!O14</f>
        <v>833</v>
      </c>
      <c r="F20" s="31">
        <f>'北沢'!P14</f>
        <v>1784</v>
      </c>
      <c r="G20" s="31">
        <f>'玉川'!O14</f>
        <v>1063</v>
      </c>
      <c r="H20" s="31">
        <f>'玉川'!P14</f>
        <v>2300</v>
      </c>
      <c r="I20" s="31">
        <f>'砧'!O14</f>
        <v>761</v>
      </c>
      <c r="J20" s="31">
        <f>'砧'!P14</f>
        <v>1542</v>
      </c>
      <c r="K20" s="31">
        <f>'烏山'!O14</f>
        <v>573</v>
      </c>
      <c r="L20" s="31">
        <f>'烏山'!P14</f>
        <v>1135</v>
      </c>
      <c r="M20" s="23">
        <v>99</v>
      </c>
      <c r="O20" s="25">
        <f t="shared" si="0"/>
        <v>13806</v>
      </c>
    </row>
    <row r="21" spans="2:15" ht="13.5">
      <c r="B21" s="21" t="s">
        <v>50</v>
      </c>
      <c r="C21" s="31">
        <f>'世田谷'!O20</f>
        <v>393</v>
      </c>
      <c r="D21" s="31">
        <f>'世田谷'!P20</f>
        <v>1182</v>
      </c>
      <c r="E21" s="31">
        <f>'北沢'!O20</f>
        <v>272</v>
      </c>
      <c r="F21" s="31">
        <f>'北沢'!P20</f>
        <v>772</v>
      </c>
      <c r="G21" s="31">
        <f>'玉川'!O20</f>
        <v>427</v>
      </c>
      <c r="H21" s="31">
        <f>'玉川'!P20</f>
        <v>1101</v>
      </c>
      <c r="I21" s="31">
        <f>'砧'!O20</f>
        <v>276</v>
      </c>
      <c r="J21" s="31">
        <f>'砧'!P20</f>
        <v>679</v>
      </c>
      <c r="K21" s="31">
        <f>'烏山'!O20</f>
        <v>189</v>
      </c>
      <c r="L21" s="31">
        <f>'烏山'!P20</f>
        <v>470</v>
      </c>
      <c r="M21" s="23">
        <v>23</v>
      </c>
      <c r="O21" s="25">
        <f t="shared" si="0"/>
        <v>5784</v>
      </c>
    </row>
    <row r="22" spans="2:15" ht="13.5">
      <c r="B22" s="21" t="s">
        <v>51</v>
      </c>
      <c r="C22" s="31">
        <f>'世田谷'!O26</f>
        <v>101</v>
      </c>
      <c r="D22" s="31">
        <f>'世田谷'!P26</f>
        <v>371</v>
      </c>
      <c r="E22" s="31">
        <f>'北沢'!O26</f>
        <v>87</v>
      </c>
      <c r="F22" s="31">
        <f>'北沢'!P26</f>
        <v>301</v>
      </c>
      <c r="G22" s="31">
        <f>'玉川'!O26</f>
        <v>114</v>
      </c>
      <c r="H22" s="31">
        <f>'玉川'!P26</f>
        <v>366</v>
      </c>
      <c r="I22" s="31">
        <f>'砧'!O26</f>
        <v>60</v>
      </c>
      <c r="J22" s="31">
        <f>'砧'!P26</f>
        <v>217</v>
      </c>
      <c r="K22" s="31">
        <f>'烏山'!O26</f>
        <v>41</v>
      </c>
      <c r="L22" s="31">
        <f>'烏山'!P26</f>
        <v>183</v>
      </c>
      <c r="M22" s="23">
        <v>6</v>
      </c>
      <c r="O22" s="25">
        <f t="shared" si="0"/>
        <v>1847</v>
      </c>
    </row>
    <row r="23" spans="2:15" ht="13.5">
      <c r="B23" s="41" t="s">
        <v>52</v>
      </c>
      <c r="C23" s="40">
        <f>'世田谷'!O32</f>
        <v>9</v>
      </c>
      <c r="D23" s="40">
        <f>'世田谷'!P32</f>
        <v>69</v>
      </c>
      <c r="E23" s="40">
        <f>'北沢'!O32</f>
        <v>5</v>
      </c>
      <c r="F23" s="40">
        <f>'北沢'!P32</f>
        <v>43</v>
      </c>
      <c r="G23" s="40">
        <f>'玉川'!O32</f>
        <v>12</v>
      </c>
      <c r="H23" s="40">
        <f>'玉川'!P32</f>
        <v>65</v>
      </c>
      <c r="I23" s="40">
        <f>'砧'!O32</f>
        <v>1</v>
      </c>
      <c r="J23" s="40">
        <f>'砧'!P32</f>
        <v>64</v>
      </c>
      <c r="K23" s="40">
        <f>'烏山'!O32</f>
        <v>6</v>
      </c>
      <c r="L23" s="40">
        <f>'烏山'!P32</f>
        <v>30</v>
      </c>
      <c r="M23" s="42">
        <v>2</v>
      </c>
      <c r="O23" s="25">
        <f t="shared" si="0"/>
        <v>306</v>
      </c>
    </row>
    <row r="24" spans="2:15" ht="13.5">
      <c r="B24" s="21" t="s">
        <v>81</v>
      </c>
      <c r="C24" s="43">
        <f>'世田谷'!O33</f>
        <v>0</v>
      </c>
      <c r="D24" s="43">
        <f>'世田谷'!P33</f>
        <v>0</v>
      </c>
      <c r="E24" s="43">
        <f>'北沢'!O33</f>
        <v>0</v>
      </c>
      <c r="F24" s="43">
        <f>'北沢'!P33</f>
        <v>0</v>
      </c>
      <c r="G24" s="43">
        <f>'玉川'!O33</f>
        <v>0</v>
      </c>
      <c r="H24" s="43">
        <f>'玉川'!P33</f>
        <v>0</v>
      </c>
      <c r="I24" s="43">
        <f>'砧'!O33</f>
        <v>0</v>
      </c>
      <c r="J24" s="43">
        <f>'砧'!P33</f>
        <v>0</v>
      </c>
      <c r="K24" s="43">
        <f>'烏山'!O33</f>
        <v>0</v>
      </c>
      <c r="L24" s="43">
        <f>'烏山'!P33</f>
        <v>0</v>
      </c>
      <c r="M24" s="44">
        <v>0</v>
      </c>
      <c r="O24" s="25">
        <f t="shared" si="0"/>
        <v>0</v>
      </c>
    </row>
    <row r="25" spans="2:15" ht="13.5">
      <c r="B25" s="24" t="s">
        <v>53</v>
      </c>
      <c r="C25" s="25">
        <f>SUM(C3:C24)</f>
        <v>108818</v>
      </c>
      <c r="D25" s="25">
        <f aca="true" t="shared" si="1" ref="D25:M25">SUM(D3:D24)</f>
        <v>120352</v>
      </c>
      <c r="E25" s="25">
        <f t="shared" si="1"/>
        <v>67549</v>
      </c>
      <c r="F25" s="25">
        <f t="shared" si="1"/>
        <v>74019</v>
      </c>
      <c r="G25" s="25">
        <f t="shared" si="1"/>
        <v>97360</v>
      </c>
      <c r="H25" s="25">
        <f t="shared" si="1"/>
        <v>108682</v>
      </c>
      <c r="I25" s="25">
        <f t="shared" si="1"/>
        <v>72935</v>
      </c>
      <c r="J25" s="25">
        <f t="shared" si="1"/>
        <v>76992</v>
      </c>
      <c r="K25" s="25">
        <f t="shared" si="1"/>
        <v>52775</v>
      </c>
      <c r="L25" s="25">
        <f t="shared" si="1"/>
        <v>56328</v>
      </c>
      <c r="M25" s="25">
        <f t="shared" si="1"/>
        <v>16292</v>
      </c>
      <c r="O25" s="25">
        <f>SUM(O3:O24)</f>
        <v>852102</v>
      </c>
    </row>
    <row r="27" ht="13.5">
      <c r="B27" s="37"/>
    </row>
    <row r="28" spans="3:12" ht="13.5"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mergeCells count="7">
    <mergeCell ref="K1:L1"/>
    <mergeCell ref="M1:M2"/>
    <mergeCell ref="B1:B2"/>
    <mergeCell ref="C1:D1"/>
    <mergeCell ref="E1:F1"/>
    <mergeCell ref="G1:H1"/>
    <mergeCell ref="I1:J1"/>
  </mergeCells>
  <hyperlinks>
    <hyperlink ref="A28" r:id="rId1" display="トップ"/>
    <hyperlink ref="E28" r:id="rId2" display="トップ"/>
    <hyperlink ref="I28" r:id="rId3" display="トップ"/>
  </hyperlinks>
  <printOptions/>
  <pageMargins left="0.75" right="0.75" top="1" bottom="1" header="0.512" footer="0.512"/>
  <pageSetup horizontalDpi="300" verticalDpi="300" orientation="landscape" paperSize="9" scale="12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4" sqref="A4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84</v>
      </c>
      <c r="B2" s="46">
        <v>8441</v>
      </c>
      <c r="C2" s="46">
        <v>4308</v>
      </c>
      <c r="D2" s="46">
        <v>4133</v>
      </c>
      <c r="E2" s="45" t="s">
        <v>60</v>
      </c>
      <c r="F2" s="46">
        <v>20934</v>
      </c>
      <c r="G2" s="46">
        <v>10048</v>
      </c>
      <c r="H2" s="46">
        <v>10886</v>
      </c>
      <c r="I2" s="45" t="s">
        <v>61</v>
      </c>
      <c r="J2" s="46">
        <v>13176</v>
      </c>
      <c r="K2" s="46">
        <v>6484</v>
      </c>
      <c r="L2" s="46">
        <v>6692</v>
      </c>
      <c r="M2" s="45" t="s">
        <v>62</v>
      </c>
      <c r="N2" s="46">
        <v>8379</v>
      </c>
      <c r="O2" s="46">
        <v>3350</v>
      </c>
      <c r="P2" s="46">
        <v>5029</v>
      </c>
    </row>
    <row r="3" spans="1:16" ht="13.5">
      <c r="A3" s="34">
        <v>0</v>
      </c>
      <c r="B3" s="35">
        <v>1816</v>
      </c>
      <c r="C3" s="36">
        <v>892</v>
      </c>
      <c r="D3" s="36">
        <v>924</v>
      </c>
      <c r="E3" s="34">
        <v>25</v>
      </c>
      <c r="F3" s="35">
        <v>3792</v>
      </c>
      <c r="G3" s="35">
        <v>1828</v>
      </c>
      <c r="H3" s="35">
        <v>1964</v>
      </c>
      <c r="I3" s="34">
        <v>50</v>
      </c>
      <c r="J3" s="35">
        <v>2879</v>
      </c>
      <c r="K3" s="35">
        <v>1417</v>
      </c>
      <c r="L3" s="35">
        <v>1462</v>
      </c>
      <c r="M3" s="34">
        <v>75</v>
      </c>
      <c r="N3" s="35">
        <v>1851</v>
      </c>
      <c r="O3" s="36">
        <v>756</v>
      </c>
      <c r="P3" s="35">
        <v>1095</v>
      </c>
    </row>
    <row r="4" spans="1:16" ht="13.5">
      <c r="A4" s="34">
        <v>1</v>
      </c>
      <c r="B4" s="35">
        <v>1749</v>
      </c>
      <c r="C4" s="36">
        <v>916</v>
      </c>
      <c r="D4" s="36">
        <v>833</v>
      </c>
      <c r="E4" s="34">
        <v>26</v>
      </c>
      <c r="F4" s="35">
        <v>3971</v>
      </c>
      <c r="G4" s="35">
        <v>1919</v>
      </c>
      <c r="H4" s="35">
        <v>2052</v>
      </c>
      <c r="I4" s="34">
        <v>51</v>
      </c>
      <c r="J4" s="35">
        <v>2835</v>
      </c>
      <c r="K4" s="35">
        <v>1364</v>
      </c>
      <c r="L4" s="35">
        <v>1471</v>
      </c>
      <c r="M4" s="34">
        <v>76</v>
      </c>
      <c r="N4" s="35">
        <v>1710</v>
      </c>
      <c r="O4" s="36">
        <v>739</v>
      </c>
      <c r="P4" s="36">
        <v>971</v>
      </c>
    </row>
    <row r="5" spans="1:16" ht="13.5">
      <c r="A5" s="34">
        <v>2</v>
      </c>
      <c r="B5" s="35">
        <v>1704</v>
      </c>
      <c r="C5" s="36">
        <v>884</v>
      </c>
      <c r="D5" s="36">
        <v>820</v>
      </c>
      <c r="E5" s="34">
        <v>27</v>
      </c>
      <c r="F5" s="35">
        <v>4273</v>
      </c>
      <c r="G5" s="35">
        <v>1978</v>
      </c>
      <c r="H5" s="35">
        <v>2295</v>
      </c>
      <c r="I5" s="34">
        <v>52</v>
      </c>
      <c r="J5" s="35">
        <v>2695</v>
      </c>
      <c r="K5" s="35">
        <v>1333</v>
      </c>
      <c r="L5" s="35">
        <v>1362</v>
      </c>
      <c r="M5" s="34">
        <v>77</v>
      </c>
      <c r="N5" s="35">
        <v>1696</v>
      </c>
      <c r="O5" s="36">
        <v>652</v>
      </c>
      <c r="P5" s="35">
        <v>1044</v>
      </c>
    </row>
    <row r="6" spans="1:16" ht="13.5">
      <c r="A6" s="34">
        <v>3</v>
      </c>
      <c r="B6" s="35">
        <v>1676</v>
      </c>
      <c r="C6" s="36">
        <v>846</v>
      </c>
      <c r="D6" s="36">
        <v>830</v>
      </c>
      <c r="E6" s="34">
        <v>28</v>
      </c>
      <c r="F6" s="35">
        <v>4333</v>
      </c>
      <c r="G6" s="35">
        <v>2093</v>
      </c>
      <c r="H6" s="35">
        <v>2240</v>
      </c>
      <c r="I6" s="34">
        <v>53</v>
      </c>
      <c r="J6" s="35">
        <v>2321</v>
      </c>
      <c r="K6" s="35">
        <v>1157</v>
      </c>
      <c r="L6" s="35">
        <v>1164</v>
      </c>
      <c r="M6" s="34">
        <v>78</v>
      </c>
      <c r="N6" s="35">
        <v>1623</v>
      </c>
      <c r="O6" s="36">
        <v>628</v>
      </c>
      <c r="P6" s="36">
        <v>995</v>
      </c>
    </row>
    <row r="7" spans="1:16" ht="13.5">
      <c r="A7" s="34">
        <v>4</v>
      </c>
      <c r="B7" s="35">
        <v>1496</v>
      </c>
      <c r="C7" s="36">
        <v>770</v>
      </c>
      <c r="D7" s="36">
        <v>726</v>
      </c>
      <c r="E7" s="34">
        <v>29</v>
      </c>
      <c r="F7" s="35">
        <v>4565</v>
      </c>
      <c r="G7" s="35">
        <v>2230</v>
      </c>
      <c r="H7" s="35">
        <v>2335</v>
      </c>
      <c r="I7" s="34">
        <v>54</v>
      </c>
      <c r="J7" s="35">
        <v>2446</v>
      </c>
      <c r="K7" s="35">
        <v>1213</v>
      </c>
      <c r="L7" s="35">
        <v>1233</v>
      </c>
      <c r="M7" s="34">
        <v>79</v>
      </c>
      <c r="N7" s="35">
        <v>1499</v>
      </c>
      <c r="O7" s="36">
        <v>575</v>
      </c>
      <c r="P7" s="36">
        <v>924</v>
      </c>
    </row>
    <row r="8" spans="1:16" ht="13.5">
      <c r="A8" s="45" t="s">
        <v>85</v>
      </c>
      <c r="B8" s="46">
        <v>7551</v>
      </c>
      <c r="C8" s="46">
        <v>3909</v>
      </c>
      <c r="D8" s="46">
        <v>3642</v>
      </c>
      <c r="E8" s="45" t="s">
        <v>63</v>
      </c>
      <c r="F8" s="46">
        <v>23631</v>
      </c>
      <c r="G8" s="46">
        <v>11481</v>
      </c>
      <c r="H8" s="46">
        <v>12150</v>
      </c>
      <c r="I8" s="45" t="s">
        <v>64</v>
      </c>
      <c r="J8" s="46">
        <v>12028</v>
      </c>
      <c r="K8" s="46">
        <v>5870</v>
      </c>
      <c r="L8" s="46">
        <v>6158</v>
      </c>
      <c r="M8" s="45" t="s">
        <v>65</v>
      </c>
      <c r="N8" s="46">
        <v>6489</v>
      </c>
      <c r="O8" s="46">
        <v>2464</v>
      </c>
      <c r="P8" s="46">
        <v>4025</v>
      </c>
    </row>
    <row r="9" spans="1:16" ht="13.5">
      <c r="A9" s="34">
        <v>5</v>
      </c>
      <c r="B9" s="35">
        <v>1562</v>
      </c>
      <c r="C9" s="36">
        <v>786</v>
      </c>
      <c r="D9" s="36">
        <v>776</v>
      </c>
      <c r="E9" s="34">
        <v>30</v>
      </c>
      <c r="F9" s="35">
        <v>4681</v>
      </c>
      <c r="G9" s="35">
        <v>2252</v>
      </c>
      <c r="H9" s="35">
        <v>2429</v>
      </c>
      <c r="I9" s="34">
        <v>55</v>
      </c>
      <c r="J9" s="35">
        <v>2397</v>
      </c>
      <c r="K9" s="35">
        <v>1156</v>
      </c>
      <c r="L9" s="35">
        <v>1241</v>
      </c>
      <c r="M9" s="34">
        <v>80</v>
      </c>
      <c r="N9" s="35">
        <v>1504</v>
      </c>
      <c r="O9" s="36">
        <v>604</v>
      </c>
      <c r="P9" s="36">
        <v>900</v>
      </c>
    </row>
    <row r="10" spans="1:16" ht="13.5">
      <c r="A10" s="34">
        <v>6</v>
      </c>
      <c r="B10" s="35">
        <v>1537</v>
      </c>
      <c r="C10" s="36">
        <v>852</v>
      </c>
      <c r="D10" s="36">
        <v>685</v>
      </c>
      <c r="E10" s="34">
        <v>31</v>
      </c>
      <c r="F10" s="35">
        <v>4718</v>
      </c>
      <c r="G10" s="35">
        <v>2298</v>
      </c>
      <c r="H10" s="35">
        <v>2420</v>
      </c>
      <c r="I10" s="34">
        <v>56</v>
      </c>
      <c r="J10" s="35">
        <v>2261</v>
      </c>
      <c r="K10" s="35">
        <v>1093</v>
      </c>
      <c r="L10" s="35">
        <v>1168</v>
      </c>
      <c r="M10" s="34">
        <v>81</v>
      </c>
      <c r="N10" s="35">
        <v>1381</v>
      </c>
      <c r="O10" s="36">
        <v>514</v>
      </c>
      <c r="P10" s="36">
        <v>867</v>
      </c>
    </row>
    <row r="11" spans="1:16" ht="13.5">
      <c r="A11" s="34">
        <v>7</v>
      </c>
      <c r="B11" s="35">
        <v>1473</v>
      </c>
      <c r="C11" s="36">
        <v>714</v>
      </c>
      <c r="D11" s="36">
        <v>759</v>
      </c>
      <c r="E11" s="34">
        <v>32</v>
      </c>
      <c r="F11" s="35">
        <v>4729</v>
      </c>
      <c r="G11" s="35">
        <v>2293</v>
      </c>
      <c r="H11" s="35">
        <v>2436</v>
      </c>
      <c r="I11" s="34">
        <v>57</v>
      </c>
      <c r="J11" s="35">
        <v>2340</v>
      </c>
      <c r="K11" s="35">
        <v>1137</v>
      </c>
      <c r="L11" s="35">
        <v>1203</v>
      </c>
      <c r="M11" s="34">
        <v>82</v>
      </c>
      <c r="N11" s="35">
        <v>1261</v>
      </c>
      <c r="O11" s="36">
        <v>464</v>
      </c>
      <c r="P11" s="36">
        <v>797</v>
      </c>
    </row>
    <row r="12" spans="1:16" ht="13.5">
      <c r="A12" s="34">
        <v>8</v>
      </c>
      <c r="B12" s="35">
        <v>1481</v>
      </c>
      <c r="C12" s="36">
        <v>758</v>
      </c>
      <c r="D12" s="36">
        <v>723</v>
      </c>
      <c r="E12" s="34">
        <v>33</v>
      </c>
      <c r="F12" s="35">
        <v>4714</v>
      </c>
      <c r="G12" s="35">
        <v>2288</v>
      </c>
      <c r="H12" s="35">
        <v>2426</v>
      </c>
      <c r="I12" s="34">
        <v>58</v>
      </c>
      <c r="J12" s="35">
        <v>2469</v>
      </c>
      <c r="K12" s="35">
        <v>1200</v>
      </c>
      <c r="L12" s="35">
        <v>1269</v>
      </c>
      <c r="M12" s="34">
        <v>83</v>
      </c>
      <c r="N12" s="35">
        <v>1245</v>
      </c>
      <c r="O12" s="36">
        <v>462</v>
      </c>
      <c r="P12" s="36">
        <v>783</v>
      </c>
    </row>
    <row r="13" spans="1:16" ht="13.5">
      <c r="A13" s="34">
        <v>9</v>
      </c>
      <c r="B13" s="35">
        <v>1498</v>
      </c>
      <c r="C13" s="36">
        <v>799</v>
      </c>
      <c r="D13" s="36">
        <v>699</v>
      </c>
      <c r="E13" s="34">
        <v>34</v>
      </c>
      <c r="F13" s="35">
        <v>4789</v>
      </c>
      <c r="G13" s="35">
        <v>2350</v>
      </c>
      <c r="H13" s="35">
        <v>2439</v>
      </c>
      <c r="I13" s="34">
        <v>59</v>
      </c>
      <c r="J13" s="35">
        <v>2561</v>
      </c>
      <c r="K13" s="35">
        <v>1284</v>
      </c>
      <c r="L13" s="35">
        <v>1277</v>
      </c>
      <c r="M13" s="34">
        <v>84</v>
      </c>
      <c r="N13" s="35">
        <v>1098</v>
      </c>
      <c r="O13" s="36">
        <v>420</v>
      </c>
      <c r="P13" s="36">
        <v>678</v>
      </c>
    </row>
    <row r="14" spans="1:16" ht="13.5">
      <c r="A14" s="45" t="s">
        <v>66</v>
      </c>
      <c r="B14" s="46">
        <v>7306</v>
      </c>
      <c r="C14" s="46">
        <v>3681</v>
      </c>
      <c r="D14" s="46">
        <v>3625</v>
      </c>
      <c r="E14" s="45" t="s">
        <v>67</v>
      </c>
      <c r="F14" s="46">
        <v>22719</v>
      </c>
      <c r="G14" s="46">
        <v>10893</v>
      </c>
      <c r="H14" s="46">
        <v>11826</v>
      </c>
      <c r="I14" s="45" t="s">
        <v>68</v>
      </c>
      <c r="J14" s="46">
        <v>13987</v>
      </c>
      <c r="K14" s="46">
        <v>6753</v>
      </c>
      <c r="L14" s="46">
        <v>7234</v>
      </c>
      <c r="M14" s="45" t="s">
        <v>69</v>
      </c>
      <c r="N14" s="46">
        <v>3716</v>
      </c>
      <c r="O14" s="46">
        <v>1116</v>
      </c>
      <c r="P14" s="46">
        <v>2600</v>
      </c>
    </row>
    <row r="15" spans="1:16" ht="13.5">
      <c r="A15" s="34">
        <v>10</v>
      </c>
      <c r="B15" s="35">
        <v>1455</v>
      </c>
      <c r="C15" s="36">
        <v>727</v>
      </c>
      <c r="D15" s="36">
        <v>728</v>
      </c>
      <c r="E15" s="34">
        <v>35</v>
      </c>
      <c r="F15" s="35">
        <v>4639</v>
      </c>
      <c r="G15" s="35">
        <v>2236</v>
      </c>
      <c r="H15" s="35">
        <v>2403</v>
      </c>
      <c r="I15" s="34">
        <v>60</v>
      </c>
      <c r="J15" s="35">
        <v>2795</v>
      </c>
      <c r="K15" s="35">
        <v>1387</v>
      </c>
      <c r="L15" s="35">
        <v>1408</v>
      </c>
      <c r="M15" s="34">
        <v>85</v>
      </c>
      <c r="N15" s="36">
        <v>973</v>
      </c>
      <c r="O15" s="36">
        <v>305</v>
      </c>
      <c r="P15" s="36">
        <v>668</v>
      </c>
    </row>
    <row r="16" spans="1:16" ht="13.5">
      <c r="A16" s="34">
        <v>11</v>
      </c>
      <c r="B16" s="35">
        <v>1439</v>
      </c>
      <c r="C16" s="36">
        <v>741</v>
      </c>
      <c r="D16" s="36">
        <v>698</v>
      </c>
      <c r="E16" s="34">
        <v>36</v>
      </c>
      <c r="F16" s="35">
        <v>4725</v>
      </c>
      <c r="G16" s="35">
        <v>2285</v>
      </c>
      <c r="H16" s="35">
        <v>2440</v>
      </c>
      <c r="I16" s="34">
        <v>61</v>
      </c>
      <c r="J16" s="35">
        <v>3101</v>
      </c>
      <c r="K16" s="35">
        <v>1526</v>
      </c>
      <c r="L16" s="35">
        <v>1575</v>
      </c>
      <c r="M16" s="34">
        <v>86</v>
      </c>
      <c r="N16" s="36">
        <v>877</v>
      </c>
      <c r="O16" s="36">
        <v>270</v>
      </c>
      <c r="P16" s="36">
        <v>607</v>
      </c>
    </row>
    <row r="17" spans="1:16" ht="13.5">
      <c r="A17" s="34">
        <v>12</v>
      </c>
      <c r="B17" s="35">
        <v>1489</v>
      </c>
      <c r="C17" s="36">
        <v>735</v>
      </c>
      <c r="D17" s="36">
        <v>754</v>
      </c>
      <c r="E17" s="34">
        <v>37</v>
      </c>
      <c r="F17" s="35">
        <v>4564</v>
      </c>
      <c r="G17" s="35">
        <v>2167</v>
      </c>
      <c r="H17" s="35">
        <v>2397</v>
      </c>
      <c r="I17" s="34">
        <v>62</v>
      </c>
      <c r="J17" s="35">
        <v>3125</v>
      </c>
      <c r="K17" s="35">
        <v>1485</v>
      </c>
      <c r="L17" s="35">
        <v>1640</v>
      </c>
      <c r="M17" s="34">
        <v>87</v>
      </c>
      <c r="N17" s="36">
        <v>706</v>
      </c>
      <c r="O17" s="36">
        <v>209</v>
      </c>
      <c r="P17" s="36">
        <v>497</v>
      </c>
    </row>
    <row r="18" spans="1:16" ht="13.5">
      <c r="A18" s="34">
        <v>13</v>
      </c>
      <c r="B18" s="35">
        <v>1482</v>
      </c>
      <c r="C18" s="36">
        <v>730</v>
      </c>
      <c r="D18" s="36">
        <v>752</v>
      </c>
      <c r="E18" s="34">
        <v>38</v>
      </c>
      <c r="F18" s="35">
        <v>4539</v>
      </c>
      <c r="G18" s="35">
        <v>2168</v>
      </c>
      <c r="H18" s="35">
        <v>2371</v>
      </c>
      <c r="I18" s="34">
        <v>63</v>
      </c>
      <c r="J18" s="35">
        <v>3111</v>
      </c>
      <c r="K18" s="35">
        <v>1469</v>
      </c>
      <c r="L18" s="35">
        <v>1642</v>
      </c>
      <c r="M18" s="34">
        <v>88</v>
      </c>
      <c r="N18" s="36">
        <v>616</v>
      </c>
      <c r="O18" s="36">
        <v>166</v>
      </c>
      <c r="P18" s="36">
        <v>450</v>
      </c>
    </row>
    <row r="19" spans="1:16" ht="13.5">
      <c r="A19" s="34">
        <v>14</v>
      </c>
      <c r="B19" s="35">
        <v>1441</v>
      </c>
      <c r="C19" s="36">
        <v>748</v>
      </c>
      <c r="D19" s="36">
        <v>693</v>
      </c>
      <c r="E19" s="34">
        <v>39</v>
      </c>
      <c r="F19" s="35">
        <v>4252</v>
      </c>
      <c r="G19" s="35">
        <v>2037</v>
      </c>
      <c r="H19" s="35">
        <v>2215</v>
      </c>
      <c r="I19" s="34">
        <v>64</v>
      </c>
      <c r="J19" s="35">
        <v>1855</v>
      </c>
      <c r="K19" s="36">
        <v>886</v>
      </c>
      <c r="L19" s="36">
        <v>969</v>
      </c>
      <c r="M19" s="34">
        <v>89</v>
      </c>
      <c r="N19" s="36">
        <v>544</v>
      </c>
      <c r="O19" s="36">
        <v>166</v>
      </c>
      <c r="P19" s="36">
        <v>378</v>
      </c>
    </row>
    <row r="20" spans="1:16" ht="13.5">
      <c r="A20" s="45" t="s">
        <v>70</v>
      </c>
      <c r="B20" s="46">
        <v>7802</v>
      </c>
      <c r="C20" s="46">
        <v>3936</v>
      </c>
      <c r="D20" s="46">
        <v>3866</v>
      </c>
      <c r="E20" s="45" t="s">
        <v>71</v>
      </c>
      <c r="F20" s="46">
        <v>20110</v>
      </c>
      <c r="G20" s="46">
        <v>9931</v>
      </c>
      <c r="H20" s="46">
        <v>10179</v>
      </c>
      <c r="I20" s="45" t="s">
        <v>72</v>
      </c>
      <c r="J20" s="46">
        <v>11291</v>
      </c>
      <c r="K20" s="46">
        <v>5134</v>
      </c>
      <c r="L20" s="46">
        <v>6157</v>
      </c>
      <c r="M20" s="45" t="s">
        <v>73</v>
      </c>
      <c r="N20" s="46">
        <v>1575</v>
      </c>
      <c r="O20" s="47">
        <v>393</v>
      </c>
      <c r="P20" s="46">
        <v>1182</v>
      </c>
    </row>
    <row r="21" spans="1:16" ht="13.5">
      <c r="A21" s="34">
        <v>15</v>
      </c>
      <c r="B21" s="35">
        <v>1456</v>
      </c>
      <c r="C21" s="36">
        <v>719</v>
      </c>
      <c r="D21" s="36">
        <v>737</v>
      </c>
      <c r="E21" s="34">
        <v>40</v>
      </c>
      <c r="F21" s="35">
        <v>4411</v>
      </c>
      <c r="G21" s="35">
        <v>2194</v>
      </c>
      <c r="H21" s="35">
        <v>2217</v>
      </c>
      <c r="I21" s="34">
        <v>65</v>
      </c>
      <c r="J21" s="35">
        <v>2010</v>
      </c>
      <c r="K21" s="36">
        <v>909</v>
      </c>
      <c r="L21" s="35">
        <v>1101</v>
      </c>
      <c r="M21" s="34">
        <v>90</v>
      </c>
      <c r="N21" s="36">
        <v>497</v>
      </c>
      <c r="O21" s="36">
        <v>144</v>
      </c>
      <c r="P21" s="36">
        <v>353</v>
      </c>
    </row>
    <row r="22" spans="1:16" ht="13.5">
      <c r="A22" s="34">
        <v>16</v>
      </c>
      <c r="B22" s="35">
        <v>1494</v>
      </c>
      <c r="C22" s="36">
        <v>779</v>
      </c>
      <c r="D22" s="36">
        <v>715</v>
      </c>
      <c r="E22" s="34">
        <v>41</v>
      </c>
      <c r="F22" s="35">
        <v>4168</v>
      </c>
      <c r="G22" s="35">
        <v>2005</v>
      </c>
      <c r="H22" s="35">
        <v>2163</v>
      </c>
      <c r="I22" s="34">
        <v>66</v>
      </c>
      <c r="J22" s="35">
        <v>2360</v>
      </c>
      <c r="K22" s="35">
        <v>1103</v>
      </c>
      <c r="L22" s="35">
        <v>1257</v>
      </c>
      <c r="M22" s="34">
        <v>91</v>
      </c>
      <c r="N22" s="36">
        <v>326</v>
      </c>
      <c r="O22" s="36">
        <v>71</v>
      </c>
      <c r="P22" s="36">
        <v>255</v>
      </c>
    </row>
    <row r="23" spans="1:16" ht="13.5">
      <c r="A23" s="34">
        <v>17</v>
      </c>
      <c r="B23" s="35">
        <v>1419</v>
      </c>
      <c r="C23" s="36">
        <v>744</v>
      </c>
      <c r="D23" s="36">
        <v>675</v>
      </c>
      <c r="E23" s="34">
        <v>42</v>
      </c>
      <c r="F23" s="35">
        <v>4037</v>
      </c>
      <c r="G23" s="35">
        <v>1985</v>
      </c>
      <c r="H23" s="35">
        <v>2052</v>
      </c>
      <c r="I23" s="34">
        <v>67</v>
      </c>
      <c r="J23" s="35">
        <v>2327</v>
      </c>
      <c r="K23" s="35">
        <v>1035</v>
      </c>
      <c r="L23" s="35">
        <v>1292</v>
      </c>
      <c r="M23" s="34">
        <v>92</v>
      </c>
      <c r="N23" s="36">
        <v>282</v>
      </c>
      <c r="O23" s="36">
        <v>57</v>
      </c>
      <c r="P23" s="36">
        <v>225</v>
      </c>
    </row>
    <row r="24" spans="1:16" ht="13.5">
      <c r="A24" s="34">
        <v>18</v>
      </c>
      <c r="B24" s="35">
        <v>1641</v>
      </c>
      <c r="C24" s="36">
        <v>817</v>
      </c>
      <c r="D24" s="36">
        <v>824</v>
      </c>
      <c r="E24" s="34">
        <v>43</v>
      </c>
      <c r="F24" s="35">
        <v>4111</v>
      </c>
      <c r="G24" s="35">
        <v>2071</v>
      </c>
      <c r="H24" s="35">
        <v>2040</v>
      </c>
      <c r="I24" s="34">
        <v>68</v>
      </c>
      <c r="J24" s="35">
        <v>2336</v>
      </c>
      <c r="K24" s="35">
        <v>1055</v>
      </c>
      <c r="L24" s="35">
        <v>1281</v>
      </c>
      <c r="M24" s="34">
        <v>93</v>
      </c>
      <c r="N24" s="36">
        <v>251</v>
      </c>
      <c r="O24" s="36">
        <v>71</v>
      </c>
      <c r="P24" s="36">
        <v>180</v>
      </c>
    </row>
    <row r="25" spans="1:16" ht="13.5">
      <c r="A25" s="34">
        <v>19</v>
      </c>
      <c r="B25" s="35">
        <v>1792</v>
      </c>
      <c r="C25" s="36">
        <v>877</v>
      </c>
      <c r="D25" s="36">
        <v>915</v>
      </c>
      <c r="E25" s="34">
        <v>44</v>
      </c>
      <c r="F25" s="35">
        <v>3383</v>
      </c>
      <c r="G25" s="35">
        <v>1676</v>
      </c>
      <c r="H25" s="35">
        <v>1707</v>
      </c>
      <c r="I25" s="34">
        <v>69</v>
      </c>
      <c r="J25" s="35">
        <v>2258</v>
      </c>
      <c r="K25" s="35">
        <v>1032</v>
      </c>
      <c r="L25" s="35">
        <v>1226</v>
      </c>
      <c r="M25" s="34">
        <v>94</v>
      </c>
      <c r="N25" s="36">
        <v>219</v>
      </c>
      <c r="O25" s="36">
        <v>50</v>
      </c>
      <c r="P25" s="36">
        <v>169</v>
      </c>
    </row>
    <row r="26" spans="1:16" ht="13.5">
      <c r="A26" s="45" t="s">
        <v>74</v>
      </c>
      <c r="B26" s="46">
        <v>13261</v>
      </c>
      <c r="C26" s="46">
        <v>6424</v>
      </c>
      <c r="D26" s="46">
        <v>6837</v>
      </c>
      <c r="E26" s="45" t="s">
        <v>75</v>
      </c>
      <c r="F26" s="46">
        <v>16663</v>
      </c>
      <c r="G26" s="46">
        <v>8357</v>
      </c>
      <c r="H26" s="46">
        <v>8306</v>
      </c>
      <c r="I26" s="45" t="s">
        <v>76</v>
      </c>
      <c r="J26" s="46">
        <v>9561</v>
      </c>
      <c r="K26" s="46">
        <v>4176</v>
      </c>
      <c r="L26" s="46">
        <v>5385</v>
      </c>
      <c r="M26" s="45" t="s">
        <v>77</v>
      </c>
      <c r="N26" s="47">
        <v>472</v>
      </c>
      <c r="O26" s="47">
        <v>101</v>
      </c>
      <c r="P26" s="47">
        <v>371</v>
      </c>
    </row>
    <row r="27" spans="1:16" ht="13.5">
      <c r="A27" s="34">
        <v>20</v>
      </c>
      <c r="B27" s="35">
        <v>2001</v>
      </c>
      <c r="C27" s="36">
        <v>966</v>
      </c>
      <c r="D27" s="35">
        <v>1035</v>
      </c>
      <c r="E27" s="34">
        <v>45</v>
      </c>
      <c r="F27" s="35">
        <v>3934</v>
      </c>
      <c r="G27" s="35">
        <v>1979</v>
      </c>
      <c r="H27" s="35">
        <v>1955</v>
      </c>
      <c r="I27" s="34">
        <v>70</v>
      </c>
      <c r="J27" s="35">
        <v>2032</v>
      </c>
      <c r="K27" s="36">
        <v>887</v>
      </c>
      <c r="L27" s="35">
        <v>1145</v>
      </c>
      <c r="M27" s="34">
        <v>95</v>
      </c>
      <c r="N27" s="36">
        <v>141</v>
      </c>
      <c r="O27" s="36">
        <v>38</v>
      </c>
      <c r="P27" s="36">
        <v>103</v>
      </c>
    </row>
    <row r="28" spans="1:16" ht="13.5">
      <c r="A28" s="34">
        <v>21</v>
      </c>
      <c r="B28" s="35">
        <v>2287</v>
      </c>
      <c r="C28" s="35">
        <v>1084</v>
      </c>
      <c r="D28" s="35">
        <v>1203</v>
      </c>
      <c r="E28" s="34">
        <v>46</v>
      </c>
      <c r="F28" s="35">
        <v>3472</v>
      </c>
      <c r="G28" s="35">
        <v>1759</v>
      </c>
      <c r="H28" s="35">
        <v>1713</v>
      </c>
      <c r="I28" s="34">
        <v>71</v>
      </c>
      <c r="J28" s="35">
        <v>1698</v>
      </c>
      <c r="K28" s="36">
        <v>737</v>
      </c>
      <c r="L28" s="36">
        <v>961</v>
      </c>
      <c r="M28" s="34">
        <v>96</v>
      </c>
      <c r="N28" s="36">
        <v>119</v>
      </c>
      <c r="O28" s="36">
        <v>26</v>
      </c>
      <c r="P28" s="36">
        <v>93</v>
      </c>
    </row>
    <row r="29" spans="1:16" ht="13.5">
      <c r="A29" s="34">
        <v>22</v>
      </c>
      <c r="B29" s="35">
        <v>2716</v>
      </c>
      <c r="C29" s="35">
        <v>1332</v>
      </c>
      <c r="D29" s="35">
        <v>1384</v>
      </c>
      <c r="E29" s="34">
        <v>47</v>
      </c>
      <c r="F29" s="35">
        <v>3415</v>
      </c>
      <c r="G29" s="35">
        <v>1701</v>
      </c>
      <c r="H29" s="35">
        <v>1714</v>
      </c>
      <c r="I29" s="34">
        <v>72</v>
      </c>
      <c r="J29" s="35">
        <v>1927</v>
      </c>
      <c r="K29" s="36">
        <v>858</v>
      </c>
      <c r="L29" s="35">
        <v>1069</v>
      </c>
      <c r="M29" s="34">
        <v>97</v>
      </c>
      <c r="N29" s="36">
        <v>94</v>
      </c>
      <c r="O29" s="36">
        <v>19</v>
      </c>
      <c r="P29" s="36">
        <v>75</v>
      </c>
    </row>
    <row r="30" spans="1:16" ht="13.5">
      <c r="A30" s="34">
        <v>23</v>
      </c>
      <c r="B30" s="35">
        <v>2916</v>
      </c>
      <c r="C30" s="35">
        <v>1423</v>
      </c>
      <c r="D30" s="35">
        <v>1493</v>
      </c>
      <c r="E30" s="34">
        <v>48</v>
      </c>
      <c r="F30" s="35">
        <v>2961</v>
      </c>
      <c r="G30" s="35">
        <v>1485</v>
      </c>
      <c r="H30" s="35">
        <v>1476</v>
      </c>
      <c r="I30" s="34">
        <v>73</v>
      </c>
      <c r="J30" s="35">
        <v>1899</v>
      </c>
      <c r="K30" s="36">
        <v>828</v>
      </c>
      <c r="L30" s="35">
        <v>1071</v>
      </c>
      <c r="M30" s="34">
        <v>98</v>
      </c>
      <c r="N30" s="36">
        <v>71</v>
      </c>
      <c r="O30" s="36">
        <v>11</v>
      </c>
      <c r="P30" s="36">
        <v>60</v>
      </c>
    </row>
    <row r="31" spans="1:16" ht="13.5">
      <c r="A31" s="34">
        <v>24</v>
      </c>
      <c r="B31" s="35">
        <v>3341</v>
      </c>
      <c r="C31" s="35">
        <v>1619</v>
      </c>
      <c r="D31" s="35">
        <v>1722</v>
      </c>
      <c r="E31" s="34">
        <v>49</v>
      </c>
      <c r="F31" s="35">
        <v>2881</v>
      </c>
      <c r="G31" s="35">
        <v>1433</v>
      </c>
      <c r="H31" s="35">
        <v>1448</v>
      </c>
      <c r="I31" s="34">
        <v>74</v>
      </c>
      <c r="J31" s="35">
        <v>2005</v>
      </c>
      <c r="K31" s="36">
        <v>866</v>
      </c>
      <c r="L31" s="35">
        <v>1139</v>
      </c>
      <c r="M31" s="34">
        <v>99</v>
      </c>
      <c r="N31" s="36">
        <v>47</v>
      </c>
      <c r="O31" s="36">
        <v>7</v>
      </c>
      <c r="P31" s="36">
        <v>40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86</v>
      </c>
      <c r="N32" s="36">
        <v>78</v>
      </c>
      <c r="O32" s="36">
        <v>9</v>
      </c>
      <c r="P32" s="36">
        <v>69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78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P33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84</v>
      </c>
      <c r="B2" s="46">
        <v>4244</v>
      </c>
      <c r="C2" s="46">
        <v>2202</v>
      </c>
      <c r="D2" s="46">
        <v>2042</v>
      </c>
      <c r="E2" s="45" t="s">
        <v>60</v>
      </c>
      <c r="F2" s="46">
        <v>14671</v>
      </c>
      <c r="G2" s="46">
        <v>7444</v>
      </c>
      <c r="H2" s="46">
        <v>7227</v>
      </c>
      <c r="I2" s="45" t="s">
        <v>61</v>
      </c>
      <c r="J2" s="46">
        <v>8191</v>
      </c>
      <c r="K2" s="46">
        <v>4020</v>
      </c>
      <c r="L2" s="46">
        <v>4171</v>
      </c>
      <c r="M2" s="45" t="s">
        <v>62</v>
      </c>
      <c r="N2" s="46">
        <v>5656</v>
      </c>
      <c r="O2" s="46">
        <v>2315</v>
      </c>
      <c r="P2" s="46">
        <v>3341</v>
      </c>
    </row>
    <row r="3" spans="1:16" ht="13.5">
      <c r="A3" s="34">
        <v>0</v>
      </c>
      <c r="B3" s="36">
        <v>929</v>
      </c>
      <c r="C3" s="36">
        <v>474</v>
      </c>
      <c r="D3" s="36">
        <v>455</v>
      </c>
      <c r="E3" s="34">
        <v>25</v>
      </c>
      <c r="F3" s="35">
        <v>2680</v>
      </c>
      <c r="G3" s="35">
        <v>1378</v>
      </c>
      <c r="H3" s="35">
        <v>1302</v>
      </c>
      <c r="I3" s="34">
        <v>50</v>
      </c>
      <c r="J3" s="35">
        <v>1819</v>
      </c>
      <c r="K3" s="36">
        <v>888</v>
      </c>
      <c r="L3" s="36">
        <v>931</v>
      </c>
      <c r="M3" s="34">
        <v>75</v>
      </c>
      <c r="N3" s="35">
        <v>1249</v>
      </c>
      <c r="O3" s="36">
        <v>524</v>
      </c>
      <c r="P3" s="36">
        <v>725</v>
      </c>
    </row>
    <row r="4" spans="1:16" ht="13.5">
      <c r="A4" s="34">
        <v>1</v>
      </c>
      <c r="B4" s="36">
        <v>907</v>
      </c>
      <c r="C4" s="36">
        <v>472</v>
      </c>
      <c r="D4" s="36">
        <v>435</v>
      </c>
      <c r="E4" s="34">
        <v>26</v>
      </c>
      <c r="F4" s="35">
        <v>2926</v>
      </c>
      <c r="G4" s="35">
        <v>1477</v>
      </c>
      <c r="H4" s="35">
        <v>1449</v>
      </c>
      <c r="I4" s="34">
        <v>51</v>
      </c>
      <c r="J4" s="35">
        <v>1669</v>
      </c>
      <c r="K4" s="36">
        <v>840</v>
      </c>
      <c r="L4" s="36">
        <v>829</v>
      </c>
      <c r="M4" s="34">
        <v>76</v>
      </c>
      <c r="N4" s="35">
        <v>1127</v>
      </c>
      <c r="O4" s="36">
        <v>448</v>
      </c>
      <c r="P4" s="36">
        <v>679</v>
      </c>
    </row>
    <row r="5" spans="1:16" ht="13.5">
      <c r="A5" s="34">
        <v>2</v>
      </c>
      <c r="B5" s="36">
        <v>832</v>
      </c>
      <c r="C5" s="36">
        <v>438</v>
      </c>
      <c r="D5" s="36">
        <v>394</v>
      </c>
      <c r="E5" s="34">
        <v>27</v>
      </c>
      <c r="F5" s="35">
        <v>3023</v>
      </c>
      <c r="G5" s="35">
        <v>1525</v>
      </c>
      <c r="H5" s="35">
        <v>1498</v>
      </c>
      <c r="I5" s="34">
        <v>52</v>
      </c>
      <c r="J5" s="35">
        <v>1656</v>
      </c>
      <c r="K5" s="36">
        <v>814</v>
      </c>
      <c r="L5" s="36">
        <v>842</v>
      </c>
      <c r="M5" s="34">
        <v>77</v>
      </c>
      <c r="N5" s="35">
        <v>1188</v>
      </c>
      <c r="O5" s="36">
        <v>489</v>
      </c>
      <c r="P5" s="36">
        <v>699</v>
      </c>
    </row>
    <row r="6" spans="1:16" ht="13.5">
      <c r="A6" s="34">
        <v>3</v>
      </c>
      <c r="B6" s="36">
        <v>849</v>
      </c>
      <c r="C6" s="36">
        <v>417</v>
      </c>
      <c r="D6" s="36">
        <v>432</v>
      </c>
      <c r="E6" s="34">
        <v>28</v>
      </c>
      <c r="F6" s="35">
        <v>3000</v>
      </c>
      <c r="G6" s="35">
        <v>1513</v>
      </c>
      <c r="H6" s="35">
        <v>1487</v>
      </c>
      <c r="I6" s="34">
        <v>53</v>
      </c>
      <c r="J6" s="35">
        <v>1537</v>
      </c>
      <c r="K6" s="36">
        <v>755</v>
      </c>
      <c r="L6" s="36">
        <v>782</v>
      </c>
      <c r="M6" s="34">
        <v>78</v>
      </c>
      <c r="N6" s="35">
        <v>1084</v>
      </c>
      <c r="O6" s="36">
        <v>441</v>
      </c>
      <c r="P6" s="36">
        <v>643</v>
      </c>
    </row>
    <row r="7" spans="1:16" ht="13.5">
      <c r="A7" s="34">
        <v>4</v>
      </c>
      <c r="B7" s="36">
        <v>727</v>
      </c>
      <c r="C7" s="36">
        <v>401</v>
      </c>
      <c r="D7" s="36">
        <v>326</v>
      </c>
      <c r="E7" s="34">
        <v>29</v>
      </c>
      <c r="F7" s="35">
        <v>3042</v>
      </c>
      <c r="G7" s="35">
        <v>1551</v>
      </c>
      <c r="H7" s="35">
        <v>1491</v>
      </c>
      <c r="I7" s="34">
        <v>54</v>
      </c>
      <c r="J7" s="35">
        <v>1510</v>
      </c>
      <c r="K7" s="36">
        <v>723</v>
      </c>
      <c r="L7" s="36">
        <v>787</v>
      </c>
      <c r="M7" s="34">
        <v>79</v>
      </c>
      <c r="N7" s="35">
        <v>1008</v>
      </c>
      <c r="O7" s="36">
        <v>413</v>
      </c>
      <c r="P7" s="36">
        <v>595</v>
      </c>
    </row>
    <row r="8" spans="1:16" ht="13.5">
      <c r="A8" s="45" t="s">
        <v>85</v>
      </c>
      <c r="B8" s="46">
        <v>3946</v>
      </c>
      <c r="C8" s="46">
        <v>2072</v>
      </c>
      <c r="D8" s="46">
        <v>1874</v>
      </c>
      <c r="E8" s="45" t="s">
        <v>63</v>
      </c>
      <c r="F8" s="46">
        <v>14983</v>
      </c>
      <c r="G8" s="46">
        <v>7483</v>
      </c>
      <c r="H8" s="46">
        <v>7500</v>
      </c>
      <c r="I8" s="45" t="s">
        <v>64</v>
      </c>
      <c r="J8" s="46">
        <v>7140</v>
      </c>
      <c r="K8" s="46">
        <v>3443</v>
      </c>
      <c r="L8" s="46">
        <v>3697</v>
      </c>
      <c r="M8" s="45" t="s">
        <v>65</v>
      </c>
      <c r="N8" s="46">
        <v>4402</v>
      </c>
      <c r="O8" s="46">
        <v>1606</v>
      </c>
      <c r="P8" s="46">
        <v>2796</v>
      </c>
    </row>
    <row r="9" spans="1:16" ht="13.5">
      <c r="A9" s="34">
        <v>5</v>
      </c>
      <c r="B9" s="36">
        <v>756</v>
      </c>
      <c r="C9" s="36">
        <v>381</v>
      </c>
      <c r="D9" s="36">
        <v>375</v>
      </c>
      <c r="E9" s="34">
        <v>30</v>
      </c>
      <c r="F9" s="35">
        <v>3224</v>
      </c>
      <c r="G9" s="35">
        <v>1640</v>
      </c>
      <c r="H9" s="35">
        <v>1584</v>
      </c>
      <c r="I9" s="34">
        <v>55</v>
      </c>
      <c r="J9" s="35">
        <v>1386</v>
      </c>
      <c r="K9" s="36">
        <v>654</v>
      </c>
      <c r="L9" s="36">
        <v>732</v>
      </c>
      <c r="M9" s="34">
        <v>80</v>
      </c>
      <c r="N9" s="36">
        <v>931</v>
      </c>
      <c r="O9" s="36">
        <v>350</v>
      </c>
      <c r="P9" s="36">
        <v>581</v>
      </c>
    </row>
    <row r="10" spans="1:16" ht="13.5">
      <c r="A10" s="34">
        <v>6</v>
      </c>
      <c r="B10" s="36">
        <v>757</v>
      </c>
      <c r="C10" s="36">
        <v>402</v>
      </c>
      <c r="D10" s="36">
        <v>355</v>
      </c>
      <c r="E10" s="34">
        <v>31</v>
      </c>
      <c r="F10" s="35">
        <v>3056</v>
      </c>
      <c r="G10" s="35">
        <v>1530</v>
      </c>
      <c r="H10" s="35">
        <v>1526</v>
      </c>
      <c r="I10" s="34">
        <v>56</v>
      </c>
      <c r="J10" s="35">
        <v>1451</v>
      </c>
      <c r="K10" s="36">
        <v>734</v>
      </c>
      <c r="L10" s="36">
        <v>717</v>
      </c>
      <c r="M10" s="34">
        <v>81</v>
      </c>
      <c r="N10" s="36">
        <v>977</v>
      </c>
      <c r="O10" s="36">
        <v>384</v>
      </c>
      <c r="P10" s="36">
        <v>593</v>
      </c>
    </row>
    <row r="11" spans="1:16" ht="13.5">
      <c r="A11" s="34">
        <v>7</v>
      </c>
      <c r="B11" s="36">
        <v>780</v>
      </c>
      <c r="C11" s="36">
        <v>427</v>
      </c>
      <c r="D11" s="36">
        <v>353</v>
      </c>
      <c r="E11" s="34">
        <v>32</v>
      </c>
      <c r="F11" s="35">
        <v>2924</v>
      </c>
      <c r="G11" s="35">
        <v>1475</v>
      </c>
      <c r="H11" s="35">
        <v>1449</v>
      </c>
      <c r="I11" s="34">
        <v>57</v>
      </c>
      <c r="J11" s="35">
        <v>1452</v>
      </c>
      <c r="K11" s="36">
        <v>695</v>
      </c>
      <c r="L11" s="36">
        <v>757</v>
      </c>
      <c r="M11" s="34">
        <v>82</v>
      </c>
      <c r="N11" s="36">
        <v>907</v>
      </c>
      <c r="O11" s="36">
        <v>317</v>
      </c>
      <c r="P11" s="36">
        <v>590</v>
      </c>
    </row>
    <row r="12" spans="1:16" ht="13.5">
      <c r="A12" s="34">
        <v>8</v>
      </c>
      <c r="B12" s="36">
        <v>809</v>
      </c>
      <c r="C12" s="36">
        <v>421</v>
      </c>
      <c r="D12" s="36">
        <v>388</v>
      </c>
      <c r="E12" s="34">
        <v>33</v>
      </c>
      <c r="F12" s="35">
        <v>2908</v>
      </c>
      <c r="G12" s="35">
        <v>1438</v>
      </c>
      <c r="H12" s="35">
        <v>1470</v>
      </c>
      <c r="I12" s="34">
        <v>58</v>
      </c>
      <c r="J12" s="35">
        <v>1368</v>
      </c>
      <c r="K12" s="36">
        <v>664</v>
      </c>
      <c r="L12" s="36">
        <v>704</v>
      </c>
      <c r="M12" s="34">
        <v>83</v>
      </c>
      <c r="N12" s="36">
        <v>809</v>
      </c>
      <c r="O12" s="36">
        <v>304</v>
      </c>
      <c r="P12" s="36">
        <v>505</v>
      </c>
    </row>
    <row r="13" spans="1:16" ht="13.5">
      <c r="A13" s="34">
        <v>9</v>
      </c>
      <c r="B13" s="36">
        <v>844</v>
      </c>
      <c r="C13" s="36">
        <v>441</v>
      </c>
      <c r="D13" s="36">
        <v>403</v>
      </c>
      <c r="E13" s="34">
        <v>34</v>
      </c>
      <c r="F13" s="35">
        <v>2871</v>
      </c>
      <c r="G13" s="35">
        <v>1400</v>
      </c>
      <c r="H13" s="35">
        <v>1471</v>
      </c>
      <c r="I13" s="34">
        <v>59</v>
      </c>
      <c r="J13" s="35">
        <v>1483</v>
      </c>
      <c r="K13" s="36">
        <v>696</v>
      </c>
      <c r="L13" s="36">
        <v>787</v>
      </c>
      <c r="M13" s="34">
        <v>84</v>
      </c>
      <c r="N13" s="36">
        <v>778</v>
      </c>
      <c r="O13" s="36">
        <v>251</v>
      </c>
      <c r="P13" s="36">
        <v>527</v>
      </c>
    </row>
    <row r="14" spans="1:16" ht="13.5">
      <c r="A14" s="45" t="s">
        <v>66</v>
      </c>
      <c r="B14" s="46">
        <v>4287</v>
      </c>
      <c r="C14" s="46">
        <v>2171</v>
      </c>
      <c r="D14" s="46">
        <v>2116</v>
      </c>
      <c r="E14" s="45" t="s">
        <v>67</v>
      </c>
      <c r="F14" s="46">
        <v>12979</v>
      </c>
      <c r="G14" s="46">
        <v>6231</v>
      </c>
      <c r="H14" s="46">
        <v>6748</v>
      </c>
      <c r="I14" s="45" t="s">
        <v>68</v>
      </c>
      <c r="J14" s="46">
        <v>8637</v>
      </c>
      <c r="K14" s="46">
        <v>4077</v>
      </c>
      <c r="L14" s="46">
        <v>4560</v>
      </c>
      <c r="M14" s="45" t="s">
        <v>69</v>
      </c>
      <c r="N14" s="46">
        <v>2617</v>
      </c>
      <c r="O14" s="47">
        <v>833</v>
      </c>
      <c r="P14" s="46">
        <v>1784</v>
      </c>
    </row>
    <row r="15" spans="1:16" ht="13.5">
      <c r="A15" s="34">
        <v>10</v>
      </c>
      <c r="B15" s="36">
        <v>845</v>
      </c>
      <c r="C15" s="36">
        <v>410</v>
      </c>
      <c r="D15" s="36">
        <v>435</v>
      </c>
      <c r="E15" s="34">
        <v>35</v>
      </c>
      <c r="F15" s="35">
        <v>2765</v>
      </c>
      <c r="G15" s="35">
        <v>1344</v>
      </c>
      <c r="H15" s="35">
        <v>1421</v>
      </c>
      <c r="I15" s="34">
        <v>60</v>
      </c>
      <c r="J15" s="35">
        <v>1743</v>
      </c>
      <c r="K15" s="36">
        <v>828</v>
      </c>
      <c r="L15" s="36">
        <v>915</v>
      </c>
      <c r="M15" s="34">
        <v>85</v>
      </c>
      <c r="N15" s="36">
        <v>697</v>
      </c>
      <c r="O15" s="36">
        <v>238</v>
      </c>
      <c r="P15" s="36">
        <v>459</v>
      </c>
    </row>
    <row r="16" spans="1:16" ht="13.5">
      <c r="A16" s="34">
        <v>11</v>
      </c>
      <c r="B16" s="36">
        <v>891</v>
      </c>
      <c r="C16" s="36">
        <v>476</v>
      </c>
      <c r="D16" s="36">
        <v>415</v>
      </c>
      <c r="E16" s="34">
        <v>36</v>
      </c>
      <c r="F16" s="35">
        <v>2640</v>
      </c>
      <c r="G16" s="35">
        <v>1274</v>
      </c>
      <c r="H16" s="35">
        <v>1366</v>
      </c>
      <c r="I16" s="34">
        <v>61</v>
      </c>
      <c r="J16" s="35">
        <v>1872</v>
      </c>
      <c r="K16" s="36">
        <v>867</v>
      </c>
      <c r="L16" s="35">
        <v>1005</v>
      </c>
      <c r="M16" s="34">
        <v>86</v>
      </c>
      <c r="N16" s="36">
        <v>570</v>
      </c>
      <c r="O16" s="36">
        <v>185</v>
      </c>
      <c r="P16" s="36">
        <v>385</v>
      </c>
    </row>
    <row r="17" spans="1:16" ht="13.5">
      <c r="A17" s="34">
        <v>12</v>
      </c>
      <c r="B17" s="36">
        <v>820</v>
      </c>
      <c r="C17" s="36">
        <v>415</v>
      </c>
      <c r="D17" s="36">
        <v>405</v>
      </c>
      <c r="E17" s="34">
        <v>37</v>
      </c>
      <c r="F17" s="35">
        <v>2623</v>
      </c>
      <c r="G17" s="35">
        <v>1265</v>
      </c>
      <c r="H17" s="35">
        <v>1358</v>
      </c>
      <c r="I17" s="34">
        <v>62</v>
      </c>
      <c r="J17" s="35">
        <v>1974</v>
      </c>
      <c r="K17" s="36">
        <v>941</v>
      </c>
      <c r="L17" s="35">
        <v>1033</v>
      </c>
      <c r="M17" s="34">
        <v>87</v>
      </c>
      <c r="N17" s="36">
        <v>512</v>
      </c>
      <c r="O17" s="36">
        <v>158</v>
      </c>
      <c r="P17" s="36">
        <v>354</v>
      </c>
    </row>
    <row r="18" spans="1:16" ht="13.5">
      <c r="A18" s="34">
        <v>13</v>
      </c>
      <c r="B18" s="36">
        <v>863</v>
      </c>
      <c r="C18" s="36">
        <v>432</v>
      </c>
      <c r="D18" s="36">
        <v>431</v>
      </c>
      <c r="E18" s="34">
        <v>38</v>
      </c>
      <c r="F18" s="35">
        <v>2525</v>
      </c>
      <c r="G18" s="35">
        <v>1196</v>
      </c>
      <c r="H18" s="35">
        <v>1329</v>
      </c>
      <c r="I18" s="34">
        <v>63</v>
      </c>
      <c r="J18" s="35">
        <v>1941</v>
      </c>
      <c r="K18" s="36">
        <v>908</v>
      </c>
      <c r="L18" s="35">
        <v>1033</v>
      </c>
      <c r="M18" s="34">
        <v>88</v>
      </c>
      <c r="N18" s="36">
        <v>456</v>
      </c>
      <c r="O18" s="36">
        <v>130</v>
      </c>
      <c r="P18" s="36">
        <v>326</v>
      </c>
    </row>
    <row r="19" spans="1:16" ht="13.5">
      <c r="A19" s="34">
        <v>14</v>
      </c>
      <c r="B19" s="36">
        <v>868</v>
      </c>
      <c r="C19" s="36">
        <v>438</v>
      </c>
      <c r="D19" s="36">
        <v>430</v>
      </c>
      <c r="E19" s="34">
        <v>39</v>
      </c>
      <c r="F19" s="35">
        <v>2426</v>
      </c>
      <c r="G19" s="35">
        <v>1152</v>
      </c>
      <c r="H19" s="35">
        <v>1274</v>
      </c>
      <c r="I19" s="34">
        <v>64</v>
      </c>
      <c r="J19" s="35">
        <v>1107</v>
      </c>
      <c r="K19" s="36">
        <v>533</v>
      </c>
      <c r="L19" s="36">
        <v>574</v>
      </c>
      <c r="M19" s="34">
        <v>89</v>
      </c>
      <c r="N19" s="36">
        <v>382</v>
      </c>
      <c r="O19" s="36">
        <v>122</v>
      </c>
      <c r="P19" s="36">
        <v>260</v>
      </c>
    </row>
    <row r="20" spans="1:16" ht="13.5">
      <c r="A20" s="45" t="s">
        <v>70</v>
      </c>
      <c r="B20" s="46">
        <v>4779</v>
      </c>
      <c r="C20" s="46">
        <v>2446</v>
      </c>
      <c r="D20" s="46">
        <v>2333</v>
      </c>
      <c r="E20" s="45" t="s">
        <v>71</v>
      </c>
      <c r="F20" s="46">
        <v>11185</v>
      </c>
      <c r="G20" s="46">
        <v>5467</v>
      </c>
      <c r="H20" s="46">
        <v>5718</v>
      </c>
      <c r="I20" s="45" t="s">
        <v>72</v>
      </c>
      <c r="J20" s="46">
        <v>7162</v>
      </c>
      <c r="K20" s="46">
        <v>3251</v>
      </c>
      <c r="L20" s="46">
        <v>3911</v>
      </c>
      <c r="M20" s="45" t="s">
        <v>73</v>
      </c>
      <c r="N20" s="46">
        <v>1044</v>
      </c>
      <c r="O20" s="47">
        <v>272</v>
      </c>
      <c r="P20" s="47">
        <v>772</v>
      </c>
    </row>
    <row r="21" spans="1:16" ht="13.5">
      <c r="A21" s="34">
        <v>15</v>
      </c>
      <c r="B21" s="36">
        <v>884</v>
      </c>
      <c r="C21" s="36">
        <v>442</v>
      </c>
      <c r="D21" s="36">
        <v>442</v>
      </c>
      <c r="E21" s="34">
        <v>40</v>
      </c>
      <c r="F21" s="35">
        <v>2341</v>
      </c>
      <c r="G21" s="35">
        <v>1123</v>
      </c>
      <c r="H21" s="35">
        <v>1218</v>
      </c>
      <c r="I21" s="34">
        <v>65</v>
      </c>
      <c r="J21" s="35">
        <v>1288</v>
      </c>
      <c r="K21" s="36">
        <v>578</v>
      </c>
      <c r="L21" s="36">
        <v>710</v>
      </c>
      <c r="M21" s="34">
        <v>90</v>
      </c>
      <c r="N21" s="36">
        <v>317</v>
      </c>
      <c r="O21" s="36">
        <v>83</v>
      </c>
      <c r="P21" s="36">
        <v>234</v>
      </c>
    </row>
    <row r="22" spans="1:16" ht="13.5">
      <c r="A22" s="34">
        <v>16</v>
      </c>
      <c r="B22" s="36">
        <v>909</v>
      </c>
      <c r="C22" s="36">
        <v>475</v>
      </c>
      <c r="D22" s="36">
        <v>434</v>
      </c>
      <c r="E22" s="34">
        <v>41</v>
      </c>
      <c r="F22" s="35">
        <v>2272</v>
      </c>
      <c r="G22" s="35">
        <v>1130</v>
      </c>
      <c r="H22" s="35">
        <v>1142</v>
      </c>
      <c r="I22" s="34">
        <v>66</v>
      </c>
      <c r="J22" s="35">
        <v>1524</v>
      </c>
      <c r="K22" s="36">
        <v>675</v>
      </c>
      <c r="L22" s="36">
        <v>849</v>
      </c>
      <c r="M22" s="34">
        <v>91</v>
      </c>
      <c r="N22" s="36">
        <v>243</v>
      </c>
      <c r="O22" s="36">
        <v>72</v>
      </c>
      <c r="P22" s="36">
        <v>171</v>
      </c>
    </row>
    <row r="23" spans="1:16" ht="13.5">
      <c r="A23" s="34">
        <v>17</v>
      </c>
      <c r="B23" s="36">
        <v>883</v>
      </c>
      <c r="C23" s="36">
        <v>454</v>
      </c>
      <c r="D23" s="36">
        <v>429</v>
      </c>
      <c r="E23" s="34">
        <v>42</v>
      </c>
      <c r="F23" s="35">
        <v>2269</v>
      </c>
      <c r="G23" s="35">
        <v>1101</v>
      </c>
      <c r="H23" s="35">
        <v>1168</v>
      </c>
      <c r="I23" s="34">
        <v>67</v>
      </c>
      <c r="J23" s="35">
        <v>1447</v>
      </c>
      <c r="K23" s="36">
        <v>665</v>
      </c>
      <c r="L23" s="36">
        <v>782</v>
      </c>
      <c r="M23" s="34">
        <v>92</v>
      </c>
      <c r="N23" s="36">
        <v>195</v>
      </c>
      <c r="O23" s="36">
        <v>48</v>
      </c>
      <c r="P23" s="36">
        <v>147</v>
      </c>
    </row>
    <row r="24" spans="1:16" ht="13.5">
      <c r="A24" s="34">
        <v>18</v>
      </c>
      <c r="B24" s="36">
        <v>983</v>
      </c>
      <c r="C24" s="36">
        <v>504</v>
      </c>
      <c r="D24" s="36">
        <v>479</v>
      </c>
      <c r="E24" s="34">
        <v>43</v>
      </c>
      <c r="F24" s="35">
        <v>2338</v>
      </c>
      <c r="G24" s="35">
        <v>1153</v>
      </c>
      <c r="H24" s="35">
        <v>1185</v>
      </c>
      <c r="I24" s="34">
        <v>68</v>
      </c>
      <c r="J24" s="35">
        <v>1488</v>
      </c>
      <c r="K24" s="36">
        <v>679</v>
      </c>
      <c r="L24" s="36">
        <v>809</v>
      </c>
      <c r="M24" s="34">
        <v>93</v>
      </c>
      <c r="N24" s="36">
        <v>146</v>
      </c>
      <c r="O24" s="36">
        <v>45</v>
      </c>
      <c r="P24" s="36">
        <v>101</v>
      </c>
    </row>
    <row r="25" spans="1:16" ht="13.5">
      <c r="A25" s="34">
        <v>19</v>
      </c>
      <c r="B25" s="35">
        <v>1120</v>
      </c>
      <c r="C25" s="36">
        <v>571</v>
      </c>
      <c r="D25" s="36">
        <v>549</v>
      </c>
      <c r="E25" s="34">
        <v>44</v>
      </c>
      <c r="F25" s="35">
        <v>1965</v>
      </c>
      <c r="G25" s="36">
        <v>960</v>
      </c>
      <c r="H25" s="35">
        <v>1005</v>
      </c>
      <c r="I25" s="34">
        <v>69</v>
      </c>
      <c r="J25" s="35">
        <v>1415</v>
      </c>
      <c r="K25" s="36">
        <v>654</v>
      </c>
      <c r="L25" s="36">
        <v>761</v>
      </c>
      <c r="M25" s="34">
        <v>94</v>
      </c>
      <c r="N25" s="36">
        <v>143</v>
      </c>
      <c r="O25" s="36">
        <v>24</v>
      </c>
      <c r="P25" s="36">
        <v>119</v>
      </c>
    </row>
    <row r="26" spans="1:16" ht="13.5">
      <c r="A26" s="45" t="s">
        <v>74</v>
      </c>
      <c r="B26" s="46">
        <v>8942</v>
      </c>
      <c r="C26" s="46">
        <v>4504</v>
      </c>
      <c r="D26" s="46">
        <v>4438</v>
      </c>
      <c r="E26" s="45" t="s">
        <v>75</v>
      </c>
      <c r="F26" s="46">
        <v>10203</v>
      </c>
      <c r="G26" s="46">
        <v>5016</v>
      </c>
      <c r="H26" s="46">
        <v>5187</v>
      </c>
      <c r="I26" s="45" t="s">
        <v>76</v>
      </c>
      <c r="J26" s="46">
        <v>6064</v>
      </c>
      <c r="K26" s="46">
        <v>2604</v>
      </c>
      <c r="L26" s="46">
        <v>3460</v>
      </c>
      <c r="M26" s="45" t="s">
        <v>77</v>
      </c>
      <c r="N26" s="47">
        <v>388</v>
      </c>
      <c r="O26" s="47">
        <v>87</v>
      </c>
      <c r="P26" s="47">
        <v>301</v>
      </c>
    </row>
    <row r="27" spans="1:16" ht="13.5">
      <c r="A27" s="34">
        <v>20</v>
      </c>
      <c r="B27" s="35">
        <v>1312</v>
      </c>
      <c r="C27" s="36">
        <v>699</v>
      </c>
      <c r="D27" s="36">
        <v>613</v>
      </c>
      <c r="E27" s="34">
        <v>45</v>
      </c>
      <c r="F27" s="35">
        <v>2249</v>
      </c>
      <c r="G27" s="35">
        <v>1119</v>
      </c>
      <c r="H27" s="35">
        <v>1130</v>
      </c>
      <c r="I27" s="34">
        <v>70</v>
      </c>
      <c r="J27" s="35">
        <v>1211</v>
      </c>
      <c r="K27" s="36">
        <v>545</v>
      </c>
      <c r="L27" s="36">
        <v>666</v>
      </c>
      <c r="M27" s="34">
        <v>95</v>
      </c>
      <c r="N27" s="36">
        <v>124</v>
      </c>
      <c r="O27" s="36">
        <v>33</v>
      </c>
      <c r="P27" s="36">
        <v>91</v>
      </c>
    </row>
    <row r="28" spans="1:16" ht="13.5">
      <c r="A28" s="34">
        <v>21</v>
      </c>
      <c r="B28" s="35">
        <v>1479</v>
      </c>
      <c r="C28" s="36">
        <v>759</v>
      </c>
      <c r="D28" s="36">
        <v>720</v>
      </c>
      <c r="E28" s="34">
        <v>46</v>
      </c>
      <c r="F28" s="35">
        <v>2121</v>
      </c>
      <c r="G28" s="35">
        <v>1025</v>
      </c>
      <c r="H28" s="35">
        <v>1096</v>
      </c>
      <c r="I28" s="34">
        <v>71</v>
      </c>
      <c r="J28" s="35">
        <v>1144</v>
      </c>
      <c r="K28" s="36">
        <v>493</v>
      </c>
      <c r="L28" s="36">
        <v>651</v>
      </c>
      <c r="M28" s="34">
        <v>96</v>
      </c>
      <c r="N28" s="36">
        <v>87</v>
      </c>
      <c r="O28" s="36">
        <v>20</v>
      </c>
      <c r="P28" s="36">
        <v>67</v>
      </c>
    </row>
    <row r="29" spans="1:16" ht="13.5">
      <c r="A29" s="34">
        <v>22</v>
      </c>
      <c r="B29" s="35">
        <v>1751</v>
      </c>
      <c r="C29" s="36">
        <v>871</v>
      </c>
      <c r="D29" s="36">
        <v>880</v>
      </c>
      <c r="E29" s="34">
        <v>47</v>
      </c>
      <c r="F29" s="35">
        <v>2054</v>
      </c>
      <c r="G29" s="35">
        <v>1019</v>
      </c>
      <c r="H29" s="35">
        <v>1035</v>
      </c>
      <c r="I29" s="34">
        <v>72</v>
      </c>
      <c r="J29" s="35">
        <v>1177</v>
      </c>
      <c r="K29" s="36">
        <v>511</v>
      </c>
      <c r="L29" s="36">
        <v>666</v>
      </c>
      <c r="M29" s="34">
        <v>97</v>
      </c>
      <c r="N29" s="36">
        <v>79</v>
      </c>
      <c r="O29" s="36">
        <v>14</v>
      </c>
      <c r="P29" s="36">
        <v>65</v>
      </c>
    </row>
    <row r="30" spans="1:16" ht="13.5">
      <c r="A30" s="34">
        <v>23</v>
      </c>
      <c r="B30" s="35">
        <v>2098</v>
      </c>
      <c r="C30" s="35">
        <v>1013</v>
      </c>
      <c r="D30" s="35">
        <v>1085</v>
      </c>
      <c r="E30" s="34">
        <v>48</v>
      </c>
      <c r="F30" s="35">
        <v>1865</v>
      </c>
      <c r="G30" s="36">
        <v>906</v>
      </c>
      <c r="H30" s="36">
        <v>959</v>
      </c>
      <c r="I30" s="34">
        <v>73</v>
      </c>
      <c r="J30" s="35">
        <v>1278</v>
      </c>
      <c r="K30" s="36">
        <v>540</v>
      </c>
      <c r="L30" s="36">
        <v>738</v>
      </c>
      <c r="M30" s="34">
        <v>98</v>
      </c>
      <c r="N30" s="36">
        <v>61</v>
      </c>
      <c r="O30" s="36">
        <v>10</v>
      </c>
      <c r="P30" s="36">
        <v>51</v>
      </c>
    </row>
    <row r="31" spans="1:16" ht="13.5">
      <c r="A31" s="34">
        <v>24</v>
      </c>
      <c r="B31" s="35">
        <v>2302</v>
      </c>
      <c r="C31" s="35">
        <v>1162</v>
      </c>
      <c r="D31" s="35">
        <v>1140</v>
      </c>
      <c r="E31" s="34">
        <v>49</v>
      </c>
      <c r="F31" s="35">
        <v>1914</v>
      </c>
      <c r="G31" s="36">
        <v>947</v>
      </c>
      <c r="H31" s="36">
        <v>967</v>
      </c>
      <c r="I31" s="34">
        <v>74</v>
      </c>
      <c r="J31" s="35">
        <v>1254</v>
      </c>
      <c r="K31" s="36">
        <v>515</v>
      </c>
      <c r="L31" s="36">
        <v>739</v>
      </c>
      <c r="M31" s="34">
        <v>99</v>
      </c>
      <c r="N31" s="36">
        <v>37</v>
      </c>
      <c r="O31" s="36">
        <v>10</v>
      </c>
      <c r="P31" s="36">
        <v>27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86</v>
      </c>
      <c r="N32" s="36">
        <v>48</v>
      </c>
      <c r="O32" s="36">
        <v>5</v>
      </c>
      <c r="P32" s="36">
        <v>43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78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P33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84</v>
      </c>
      <c r="B2" s="46">
        <v>8953</v>
      </c>
      <c r="C2" s="46">
        <v>4658</v>
      </c>
      <c r="D2" s="46">
        <v>4295</v>
      </c>
      <c r="E2" s="45" t="s">
        <v>60</v>
      </c>
      <c r="F2" s="46">
        <v>14048</v>
      </c>
      <c r="G2" s="46">
        <v>6805</v>
      </c>
      <c r="H2" s="46">
        <v>7243</v>
      </c>
      <c r="I2" s="45" t="s">
        <v>61</v>
      </c>
      <c r="J2" s="46">
        <v>13169</v>
      </c>
      <c r="K2" s="46">
        <v>6461</v>
      </c>
      <c r="L2" s="46">
        <v>6708</v>
      </c>
      <c r="M2" s="45" t="s">
        <v>62</v>
      </c>
      <c r="N2" s="46">
        <v>7505</v>
      </c>
      <c r="O2" s="46">
        <v>3119</v>
      </c>
      <c r="P2" s="46">
        <v>4386</v>
      </c>
    </row>
    <row r="3" spans="1:16" ht="13.5">
      <c r="A3" s="34">
        <v>0</v>
      </c>
      <c r="B3" s="35">
        <v>1912</v>
      </c>
      <c r="C3" s="36">
        <v>952</v>
      </c>
      <c r="D3" s="36">
        <v>960</v>
      </c>
      <c r="E3" s="34">
        <v>25</v>
      </c>
      <c r="F3" s="35">
        <v>2546</v>
      </c>
      <c r="G3" s="35">
        <v>1257</v>
      </c>
      <c r="H3" s="35">
        <v>1289</v>
      </c>
      <c r="I3" s="34">
        <v>50</v>
      </c>
      <c r="J3" s="35">
        <v>2861</v>
      </c>
      <c r="K3" s="35">
        <v>1390</v>
      </c>
      <c r="L3" s="35">
        <v>1471</v>
      </c>
      <c r="M3" s="34">
        <v>75</v>
      </c>
      <c r="N3" s="35">
        <v>1648</v>
      </c>
      <c r="O3" s="36">
        <v>727</v>
      </c>
      <c r="P3" s="36">
        <v>921</v>
      </c>
    </row>
    <row r="4" spans="1:16" ht="13.5">
      <c r="A4" s="34">
        <v>1</v>
      </c>
      <c r="B4" s="35">
        <v>1811</v>
      </c>
      <c r="C4" s="36">
        <v>970</v>
      </c>
      <c r="D4" s="36">
        <v>841</v>
      </c>
      <c r="E4" s="34">
        <v>26</v>
      </c>
      <c r="F4" s="35">
        <v>2743</v>
      </c>
      <c r="G4" s="35">
        <v>1370</v>
      </c>
      <c r="H4" s="35">
        <v>1373</v>
      </c>
      <c r="I4" s="34">
        <v>51</v>
      </c>
      <c r="J4" s="35">
        <v>2862</v>
      </c>
      <c r="K4" s="35">
        <v>1400</v>
      </c>
      <c r="L4" s="35">
        <v>1462</v>
      </c>
      <c r="M4" s="34">
        <v>76</v>
      </c>
      <c r="N4" s="35">
        <v>1482</v>
      </c>
      <c r="O4" s="36">
        <v>631</v>
      </c>
      <c r="P4" s="36">
        <v>851</v>
      </c>
    </row>
    <row r="5" spans="1:16" ht="13.5">
      <c r="A5" s="34">
        <v>2</v>
      </c>
      <c r="B5" s="35">
        <v>1824</v>
      </c>
      <c r="C5" s="36">
        <v>935</v>
      </c>
      <c r="D5" s="36">
        <v>889</v>
      </c>
      <c r="E5" s="34">
        <v>27</v>
      </c>
      <c r="F5" s="35">
        <v>2776</v>
      </c>
      <c r="G5" s="35">
        <v>1339</v>
      </c>
      <c r="H5" s="35">
        <v>1437</v>
      </c>
      <c r="I5" s="34">
        <v>52</v>
      </c>
      <c r="J5" s="35">
        <v>2659</v>
      </c>
      <c r="K5" s="35">
        <v>1313</v>
      </c>
      <c r="L5" s="35">
        <v>1346</v>
      </c>
      <c r="M5" s="34">
        <v>77</v>
      </c>
      <c r="N5" s="35">
        <v>1529</v>
      </c>
      <c r="O5" s="36">
        <v>642</v>
      </c>
      <c r="P5" s="36">
        <v>887</v>
      </c>
    </row>
    <row r="6" spans="1:16" ht="13.5">
      <c r="A6" s="34">
        <v>3</v>
      </c>
      <c r="B6" s="35">
        <v>1771</v>
      </c>
      <c r="C6" s="36">
        <v>942</v>
      </c>
      <c r="D6" s="36">
        <v>829</v>
      </c>
      <c r="E6" s="34">
        <v>28</v>
      </c>
      <c r="F6" s="35">
        <v>2939</v>
      </c>
      <c r="G6" s="35">
        <v>1392</v>
      </c>
      <c r="H6" s="35">
        <v>1547</v>
      </c>
      <c r="I6" s="34">
        <v>53</v>
      </c>
      <c r="J6" s="35">
        <v>2395</v>
      </c>
      <c r="K6" s="35">
        <v>1161</v>
      </c>
      <c r="L6" s="35">
        <v>1234</v>
      </c>
      <c r="M6" s="34">
        <v>78</v>
      </c>
      <c r="N6" s="35">
        <v>1467</v>
      </c>
      <c r="O6" s="36">
        <v>576</v>
      </c>
      <c r="P6" s="36">
        <v>891</v>
      </c>
    </row>
    <row r="7" spans="1:16" ht="13.5">
      <c r="A7" s="34">
        <v>4</v>
      </c>
      <c r="B7" s="35">
        <v>1635</v>
      </c>
      <c r="C7" s="36">
        <v>859</v>
      </c>
      <c r="D7" s="36">
        <v>776</v>
      </c>
      <c r="E7" s="34">
        <v>29</v>
      </c>
      <c r="F7" s="35">
        <v>3044</v>
      </c>
      <c r="G7" s="35">
        <v>1447</v>
      </c>
      <c r="H7" s="35">
        <v>1597</v>
      </c>
      <c r="I7" s="34">
        <v>54</v>
      </c>
      <c r="J7" s="35">
        <v>2392</v>
      </c>
      <c r="K7" s="35">
        <v>1197</v>
      </c>
      <c r="L7" s="35">
        <v>1195</v>
      </c>
      <c r="M7" s="34">
        <v>79</v>
      </c>
      <c r="N7" s="35">
        <v>1379</v>
      </c>
      <c r="O7" s="36">
        <v>543</v>
      </c>
      <c r="P7" s="36">
        <v>836</v>
      </c>
    </row>
    <row r="8" spans="1:16" ht="13.5">
      <c r="A8" s="45" t="s">
        <v>85</v>
      </c>
      <c r="B8" s="46">
        <v>8231</v>
      </c>
      <c r="C8" s="46">
        <v>4286</v>
      </c>
      <c r="D8" s="46">
        <v>3945</v>
      </c>
      <c r="E8" s="45" t="s">
        <v>63</v>
      </c>
      <c r="F8" s="46">
        <v>17697</v>
      </c>
      <c r="G8" s="46">
        <v>8224</v>
      </c>
      <c r="H8" s="46">
        <v>9473</v>
      </c>
      <c r="I8" s="45" t="s">
        <v>64</v>
      </c>
      <c r="J8" s="46">
        <v>11371</v>
      </c>
      <c r="K8" s="46">
        <v>5488</v>
      </c>
      <c r="L8" s="46">
        <v>5883</v>
      </c>
      <c r="M8" s="45" t="s">
        <v>65</v>
      </c>
      <c r="N8" s="46">
        <v>5824</v>
      </c>
      <c r="O8" s="46">
        <v>2237</v>
      </c>
      <c r="P8" s="46">
        <v>3587</v>
      </c>
    </row>
    <row r="9" spans="1:16" ht="13.5">
      <c r="A9" s="34">
        <v>5</v>
      </c>
      <c r="B9" s="35">
        <v>1624</v>
      </c>
      <c r="C9" s="36">
        <v>866</v>
      </c>
      <c r="D9" s="36">
        <v>758</v>
      </c>
      <c r="E9" s="34">
        <v>30</v>
      </c>
      <c r="F9" s="35">
        <v>3286</v>
      </c>
      <c r="G9" s="35">
        <v>1521</v>
      </c>
      <c r="H9" s="35">
        <v>1765</v>
      </c>
      <c r="I9" s="34">
        <v>55</v>
      </c>
      <c r="J9" s="35">
        <v>2249</v>
      </c>
      <c r="K9" s="35">
        <v>1144</v>
      </c>
      <c r="L9" s="35">
        <v>1105</v>
      </c>
      <c r="M9" s="34">
        <v>80</v>
      </c>
      <c r="N9" s="35">
        <v>1285</v>
      </c>
      <c r="O9" s="36">
        <v>488</v>
      </c>
      <c r="P9" s="36">
        <v>797</v>
      </c>
    </row>
    <row r="10" spans="1:16" ht="13.5">
      <c r="A10" s="34">
        <v>6</v>
      </c>
      <c r="B10" s="35">
        <v>1596</v>
      </c>
      <c r="C10" s="36">
        <v>800</v>
      </c>
      <c r="D10" s="36">
        <v>796</v>
      </c>
      <c r="E10" s="34">
        <v>31</v>
      </c>
      <c r="F10" s="35">
        <v>3377</v>
      </c>
      <c r="G10" s="35">
        <v>1592</v>
      </c>
      <c r="H10" s="35">
        <v>1785</v>
      </c>
      <c r="I10" s="34">
        <v>56</v>
      </c>
      <c r="J10" s="35">
        <v>2183</v>
      </c>
      <c r="K10" s="35">
        <v>1064</v>
      </c>
      <c r="L10" s="35">
        <v>1119</v>
      </c>
      <c r="M10" s="34">
        <v>81</v>
      </c>
      <c r="N10" s="35">
        <v>1254</v>
      </c>
      <c r="O10" s="36">
        <v>486</v>
      </c>
      <c r="P10" s="36">
        <v>768</v>
      </c>
    </row>
    <row r="11" spans="1:16" ht="13.5">
      <c r="A11" s="34">
        <v>7</v>
      </c>
      <c r="B11" s="35">
        <v>1672</v>
      </c>
      <c r="C11" s="36">
        <v>888</v>
      </c>
      <c r="D11" s="36">
        <v>784</v>
      </c>
      <c r="E11" s="34">
        <v>32</v>
      </c>
      <c r="F11" s="35">
        <v>3640</v>
      </c>
      <c r="G11" s="35">
        <v>1729</v>
      </c>
      <c r="H11" s="35">
        <v>1911</v>
      </c>
      <c r="I11" s="34">
        <v>57</v>
      </c>
      <c r="J11" s="35">
        <v>2174</v>
      </c>
      <c r="K11" s="35">
        <v>1035</v>
      </c>
      <c r="L11" s="35">
        <v>1139</v>
      </c>
      <c r="M11" s="34">
        <v>82</v>
      </c>
      <c r="N11" s="35">
        <v>1181</v>
      </c>
      <c r="O11" s="36">
        <v>438</v>
      </c>
      <c r="P11" s="36">
        <v>743</v>
      </c>
    </row>
    <row r="12" spans="1:16" ht="13.5">
      <c r="A12" s="34">
        <v>8</v>
      </c>
      <c r="B12" s="35">
        <v>1703</v>
      </c>
      <c r="C12" s="36">
        <v>868</v>
      </c>
      <c r="D12" s="36">
        <v>835</v>
      </c>
      <c r="E12" s="34">
        <v>33</v>
      </c>
      <c r="F12" s="35">
        <v>3598</v>
      </c>
      <c r="G12" s="35">
        <v>1654</v>
      </c>
      <c r="H12" s="35">
        <v>1944</v>
      </c>
      <c r="I12" s="34">
        <v>58</v>
      </c>
      <c r="J12" s="35">
        <v>2361</v>
      </c>
      <c r="K12" s="35">
        <v>1119</v>
      </c>
      <c r="L12" s="35">
        <v>1242</v>
      </c>
      <c r="M12" s="34">
        <v>83</v>
      </c>
      <c r="N12" s="35">
        <v>1080</v>
      </c>
      <c r="O12" s="36">
        <v>427</v>
      </c>
      <c r="P12" s="36">
        <v>653</v>
      </c>
    </row>
    <row r="13" spans="1:16" ht="13.5">
      <c r="A13" s="34">
        <v>9</v>
      </c>
      <c r="B13" s="35">
        <v>1636</v>
      </c>
      <c r="C13" s="36">
        <v>864</v>
      </c>
      <c r="D13" s="36">
        <v>772</v>
      </c>
      <c r="E13" s="34">
        <v>34</v>
      </c>
      <c r="F13" s="35">
        <v>3796</v>
      </c>
      <c r="G13" s="35">
        <v>1728</v>
      </c>
      <c r="H13" s="35">
        <v>2068</v>
      </c>
      <c r="I13" s="34">
        <v>59</v>
      </c>
      <c r="J13" s="35">
        <v>2404</v>
      </c>
      <c r="K13" s="35">
        <v>1126</v>
      </c>
      <c r="L13" s="35">
        <v>1278</v>
      </c>
      <c r="M13" s="34">
        <v>84</v>
      </c>
      <c r="N13" s="35">
        <v>1024</v>
      </c>
      <c r="O13" s="36">
        <v>398</v>
      </c>
      <c r="P13" s="36">
        <v>626</v>
      </c>
    </row>
    <row r="14" spans="1:16" ht="13.5">
      <c r="A14" s="45" t="s">
        <v>66</v>
      </c>
      <c r="B14" s="46">
        <v>8153</v>
      </c>
      <c r="C14" s="46">
        <v>4111</v>
      </c>
      <c r="D14" s="46">
        <v>4042</v>
      </c>
      <c r="E14" s="45" t="s">
        <v>67</v>
      </c>
      <c r="F14" s="46">
        <v>19622</v>
      </c>
      <c r="G14" s="46">
        <v>8996</v>
      </c>
      <c r="H14" s="46">
        <v>10626</v>
      </c>
      <c r="I14" s="45" t="s">
        <v>68</v>
      </c>
      <c r="J14" s="46">
        <v>13313</v>
      </c>
      <c r="K14" s="46">
        <v>6514</v>
      </c>
      <c r="L14" s="46">
        <v>6799</v>
      </c>
      <c r="M14" s="45" t="s">
        <v>69</v>
      </c>
      <c r="N14" s="46">
        <v>3363</v>
      </c>
      <c r="O14" s="46">
        <v>1063</v>
      </c>
      <c r="P14" s="46">
        <v>2300</v>
      </c>
    </row>
    <row r="15" spans="1:16" ht="13.5">
      <c r="A15" s="34">
        <v>10</v>
      </c>
      <c r="B15" s="35">
        <v>1675</v>
      </c>
      <c r="C15" s="36">
        <v>871</v>
      </c>
      <c r="D15" s="36">
        <v>804</v>
      </c>
      <c r="E15" s="34">
        <v>35</v>
      </c>
      <c r="F15" s="35">
        <v>3839</v>
      </c>
      <c r="G15" s="35">
        <v>1776</v>
      </c>
      <c r="H15" s="35">
        <v>2063</v>
      </c>
      <c r="I15" s="34">
        <v>60</v>
      </c>
      <c r="J15" s="35">
        <v>2573</v>
      </c>
      <c r="K15" s="35">
        <v>1255</v>
      </c>
      <c r="L15" s="35">
        <v>1318</v>
      </c>
      <c r="M15" s="34">
        <v>85</v>
      </c>
      <c r="N15" s="36">
        <v>911</v>
      </c>
      <c r="O15" s="36">
        <v>309</v>
      </c>
      <c r="P15" s="36">
        <v>602</v>
      </c>
    </row>
    <row r="16" spans="1:16" ht="13.5">
      <c r="A16" s="34">
        <v>11</v>
      </c>
      <c r="B16" s="35">
        <v>1678</v>
      </c>
      <c r="C16" s="36">
        <v>847</v>
      </c>
      <c r="D16" s="36">
        <v>831</v>
      </c>
      <c r="E16" s="34">
        <v>36</v>
      </c>
      <c r="F16" s="35">
        <v>3856</v>
      </c>
      <c r="G16" s="35">
        <v>1800</v>
      </c>
      <c r="H16" s="35">
        <v>2056</v>
      </c>
      <c r="I16" s="34">
        <v>61</v>
      </c>
      <c r="J16" s="35">
        <v>2956</v>
      </c>
      <c r="K16" s="35">
        <v>1460</v>
      </c>
      <c r="L16" s="35">
        <v>1496</v>
      </c>
      <c r="M16" s="34">
        <v>86</v>
      </c>
      <c r="N16" s="36">
        <v>725</v>
      </c>
      <c r="O16" s="36">
        <v>230</v>
      </c>
      <c r="P16" s="36">
        <v>495</v>
      </c>
    </row>
    <row r="17" spans="1:16" ht="13.5">
      <c r="A17" s="34">
        <v>12</v>
      </c>
      <c r="B17" s="35">
        <v>1626</v>
      </c>
      <c r="C17" s="36">
        <v>800</v>
      </c>
      <c r="D17" s="36">
        <v>826</v>
      </c>
      <c r="E17" s="34">
        <v>37</v>
      </c>
      <c r="F17" s="35">
        <v>4029</v>
      </c>
      <c r="G17" s="35">
        <v>1830</v>
      </c>
      <c r="H17" s="35">
        <v>2199</v>
      </c>
      <c r="I17" s="34">
        <v>62</v>
      </c>
      <c r="J17" s="35">
        <v>3015</v>
      </c>
      <c r="K17" s="35">
        <v>1502</v>
      </c>
      <c r="L17" s="35">
        <v>1513</v>
      </c>
      <c r="M17" s="34">
        <v>87</v>
      </c>
      <c r="N17" s="36">
        <v>674</v>
      </c>
      <c r="O17" s="36">
        <v>230</v>
      </c>
      <c r="P17" s="36">
        <v>444</v>
      </c>
    </row>
    <row r="18" spans="1:16" ht="13.5">
      <c r="A18" s="34">
        <v>13</v>
      </c>
      <c r="B18" s="35">
        <v>1606</v>
      </c>
      <c r="C18" s="36">
        <v>805</v>
      </c>
      <c r="D18" s="36">
        <v>801</v>
      </c>
      <c r="E18" s="34">
        <v>38</v>
      </c>
      <c r="F18" s="35">
        <v>3941</v>
      </c>
      <c r="G18" s="35">
        <v>1775</v>
      </c>
      <c r="H18" s="35">
        <v>2166</v>
      </c>
      <c r="I18" s="34">
        <v>63</v>
      </c>
      <c r="J18" s="35">
        <v>2930</v>
      </c>
      <c r="K18" s="35">
        <v>1429</v>
      </c>
      <c r="L18" s="35">
        <v>1501</v>
      </c>
      <c r="M18" s="34">
        <v>88</v>
      </c>
      <c r="N18" s="36">
        <v>588</v>
      </c>
      <c r="O18" s="36">
        <v>175</v>
      </c>
      <c r="P18" s="36">
        <v>413</v>
      </c>
    </row>
    <row r="19" spans="1:16" ht="13.5">
      <c r="A19" s="34">
        <v>14</v>
      </c>
      <c r="B19" s="35">
        <v>1568</v>
      </c>
      <c r="C19" s="36">
        <v>788</v>
      </c>
      <c r="D19" s="36">
        <v>780</v>
      </c>
      <c r="E19" s="34">
        <v>39</v>
      </c>
      <c r="F19" s="35">
        <v>3957</v>
      </c>
      <c r="G19" s="35">
        <v>1815</v>
      </c>
      <c r="H19" s="35">
        <v>2142</v>
      </c>
      <c r="I19" s="34">
        <v>64</v>
      </c>
      <c r="J19" s="35">
        <v>1839</v>
      </c>
      <c r="K19" s="36">
        <v>868</v>
      </c>
      <c r="L19" s="36">
        <v>971</v>
      </c>
      <c r="M19" s="34">
        <v>89</v>
      </c>
      <c r="N19" s="36">
        <v>465</v>
      </c>
      <c r="O19" s="36">
        <v>119</v>
      </c>
      <c r="P19" s="36">
        <v>346</v>
      </c>
    </row>
    <row r="20" spans="1:16" ht="13.5">
      <c r="A20" s="45" t="s">
        <v>70</v>
      </c>
      <c r="B20" s="46">
        <v>7920</v>
      </c>
      <c r="C20" s="46">
        <v>4074</v>
      </c>
      <c r="D20" s="46">
        <v>3846</v>
      </c>
      <c r="E20" s="45" t="s">
        <v>71</v>
      </c>
      <c r="F20" s="46">
        <v>18877</v>
      </c>
      <c r="G20" s="46">
        <v>8846</v>
      </c>
      <c r="H20" s="46">
        <v>10031</v>
      </c>
      <c r="I20" s="45" t="s">
        <v>72</v>
      </c>
      <c r="J20" s="46">
        <v>10369</v>
      </c>
      <c r="K20" s="46">
        <v>4807</v>
      </c>
      <c r="L20" s="46">
        <v>5562</v>
      </c>
      <c r="M20" s="45" t="s">
        <v>73</v>
      </c>
      <c r="N20" s="46">
        <v>1528</v>
      </c>
      <c r="O20" s="47">
        <v>427</v>
      </c>
      <c r="P20" s="46">
        <v>1101</v>
      </c>
    </row>
    <row r="21" spans="1:16" ht="13.5">
      <c r="A21" s="34">
        <v>15</v>
      </c>
      <c r="B21" s="35">
        <v>1634</v>
      </c>
      <c r="C21" s="36">
        <v>857</v>
      </c>
      <c r="D21" s="36">
        <v>777</v>
      </c>
      <c r="E21" s="34">
        <v>40</v>
      </c>
      <c r="F21" s="35">
        <v>3891</v>
      </c>
      <c r="G21" s="35">
        <v>1782</v>
      </c>
      <c r="H21" s="35">
        <v>2109</v>
      </c>
      <c r="I21" s="34">
        <v>65</v>
      </c>
      <c r="J21" s="35">
        <v>1856</v>
      </c>
      <c r="K21" s="36">
        <v>887</v>
      </c>
      <c r="L21" s="36">
        <v>969</v>
      </c>
      <c r="M21" s="34">
        <v>90</v>
      </c>
      <c r="N21" s="36">
        <v>445</v>
      </c>
      <c r="O21" s="36">
        <v>124</v>
      </c>
      <c r="P21" s="36">
        <v>321</v>
      </c>
    </row>
    <row r="22" spans="1:16" ht="13.5">
      <c r="A22" s="34">
        <v>16</v>
      </c>
      <c r="B22" s="35">
        <v>1514</v>
      </c>
      <c r="C22" s="36">
        <v>750</v>
      </c>
      <c r="D22" s="36">
        <v>764</v>
      </c>
      <c r="E22" s="34">
        <v>41</v>
      </c>
      <c r="F22" s="35">
        <v>3961</v>
      </c>
      <c r="G22" s="35">
        <v>1860</v>
      </c>
      <c r="H22" s="35">
        <v>2101</v>
      </c>
      <c r="I22" s="34">
        <v>66</v>
      </c>
      <c r="J22" s="35">
        <v>2258</v>
      </c>
      <c r="K22" s="35">
        <v>1062</v>
      </c>
      <c r="L22" s="35">
        <v>1196</v>
      </c>
      <c r="M22" s="34">
        <v>91</v>
      </c>
      <c r="N22" s="36">
        <v>333</v>
      </c>
      <c r="O22" s="36">
        <v>94</v>
      </c>
      <c r="P22" s="36">
        <v>239</v>
      </c>
    </row>
    <row r="23" spans="1:16" ht="13.5">
      <c r="A23" s="34">
        <v>17</v>
      </c>
      <c r="B23" s="35">
        <v>1468</v>
      </c>
      <c r="C23" s="36">
        <v>755</v>
      </c>
      <c r="D23" s="36">
        <v>713</v>
      </c>
      <c r="E23" s="34">
        <v>42</v>
      </c>
      <c r="F23" s="35">
        <v>3815</v>
      </c>
      <c r="G23" s="35">
        <v>1814</v>
      </c>
      <c r="H23" s="35">
        <v>2001</v>
      </c>
      <c r="I23" s="34">
        <v>67</v>
      </c>
      <c r="J23" s="35">
        <v>2093</v>
      </c>
      <c r="K23" s="36">
        <v>967</v>
      </c>
      <c r="L23" s="35">
        <v>1126</v>
      </c>
      <c r="M23" s="34">
        <v>92</v>
      </c>
      <c r="N23" s="36">
        <v>311</v>
      </c>
      <c r="O23" s="36">
        <v>82</v>
      </c>
      <c r="P23" s="36">
        <v>229</v>
      </c>
    </row>
    <row r="24" spans="1:16" ht="13.5">
      <c r="A24" s="34">
        <v>18</v>
      </c>
      <c r="B24" s="35">
        <v>1640</v>
      </c>
      <c r="C24" s="36">
        <v>838</v>
      </c>
      <c r="D24" s="36">
        <v>802</v>
      </c>
      <c r="E24" s="34">
        <v>43</v>
      </c>
      <c r="F24" s="35">
        <v>3948</v>
      </c>
      <c r="G24" s="35">
        <v>1874</v>
      </c>
      <c r="H24" s="35">
        <v>2074</v>
      </c>
      <c r="I24" s="34">
        <v>68</v>
      </c>
      <c r="J24" s="35">
        <v>2152</v>
      </c>
      <c r="K24" s="36">
        <v>980</v>
      </c>
      <c r="L24" s="35">
        <v>1172</v>
      </c>
      <c r="M24" s="34">
        <v>93</v>
      </c>
      <c r="N24" s="36">
        <v>253</v>
      </c>
      <c r="O24" s="36">
        <v>79</v>
      </c>
      <c r="P24" s="36">
        <v>174</v>
      </c>
    </row>
    <row r="25" spans="1:16" ht="13.5">
      <c r="A25" s="34">
        <v>19</v>
      </c>
      <c r="B25" s="35">
        <v>1664</v>
      </c>
      <c r="C25" s="36">
        <v>874</v>
      </c>
      <c r="D25" s="36">
        <v>790</v>
      </c>
      <c r="E25" s="34">
        <v>44</v>
      </c>
      <c r="F25" s="35">
        <v>3262</v>
      </c>
      <c r="G25" s="35">
        <v>1516</v>
      </c>
      <c r="H25" s="35">
        <v>1746</v>
      </c>
      <c r="I25" s="34">
        <v>69</v>
      </c>
      <c r="J25" s="35">
        <v>2010</v>
      </c>
      <c r="K25" s="36">
        <v>911</v>
      </c>
      <c r="L25" s="35">
        <v>1099</v>
      </c>
      <c r="M25" s="34">
        <v>94</v>
      </c>
      <c r="N25" s="36">
        <v>186</v>
      </c>
      <c r="O25" s="36">
        <v>48</v>
      </c>
      <c r="P25" s="36">
        <v>138</v>
      </c>
    </row>
    <row r="26" spans="1:16" ht="13.5">
      <c r="A26" s="45" t="s">
        <v>74</v>
      </c>
      <c r="B26" s="46">
        <v>10518</v>
      </c>
      <c r="C26" s="46">
        <v>5279</v>
      </c>
      <c r="D26" s="46">
        <v>5239</v>
      </c>
      <c r="E26" s="45" t="s">
        <v>75</v>
      </c>
      <c r="F26" s="46">
        <v>16520</v>
      </c>
      <c r="G26" s="46">
        <v>8043</v>
      </c>
      <c r="H26" s="46">
        <v>8477</v>
      </c>
      <c r="I26" s="45" t="s">
        <v>76</v>
      </c>
      <c r="J26" s="46">
        <v>8504</v>
      </c>
      <c r="K26" s="46">
        <v>3796</v>
      </c>
      <c r="L26" s="46">
        <v>4708</v>
      </c>
      <c r="M26" s="45" t="s">
        <v>77</v>
      </c>
      <c r="N26" s="47">
        <v>480</v>
      </c>
      <c r="O26" s="47">
        <v>114</v>
      </c>
      <c r="P26" s="47">
        <v>366</v>
      </c>
    </row>
    <row r="27" spans="1:16" ht="13.5">
      <c r="A27" s="34">
        <v>20</v>
      </c>
      <c r="B27" s="35">
        <v>1768</v>
      </c>
      <c r="C27" s="36">
        <v>885</v>
      </c>
      <c r="D27" s="36">
        <v>883</v>
      </c>
      <c r="E27" s="34">
        <v>45</v>
      </c>
      <c r="F27" s="35">
        <v>3773</v>
      </c>
      <c r="G27" s="35">
        <v>1822</v>
      </c>
      <c r="H27" s="35">
        <v>1951</v>
      </c>
      <c r="I27" s="34">
        <v>70</v>
      </c>
      <c r="J27" s="35">
        <v>1864</v>
      </c>
      <c r="K27" s="36">
        <v>849</v>
      </c>
      <c r="L27" s="35">
        <v>1015</v>
      </c>
      <c r="M27" s="34">
        <v>95</v>
      </c>
      <c r="N27" s="36">
        <v>160</v>
      </c>
      <c r="O27" s="36">
        <v>39</v>
      </c>
      <c r="P27" s="36">
        <v>121</v>
      </c>
    </row>
    <row r="28" spans="1:16" ht="13.5">
      <c r="A28" s="34">
        <v>21</v>
      </c>
      <c r="B28" s="35">
        <v>1851</v>
      </c>
      <c r="C28" s="35">
        <v>1012</v>
      </c>
      <c r="D28" s="36">
        <v>839</v>
      </c>
      <c r="E28" s="34">
        <v>46</v>
      </c>
      <c r="F28" s="35">
        <v>3475</v>
      </c>
      <c r="G28" s="35">
        <v>1704</v>
      </c>
      <c r="H28" s="35">
        <v>1771</v>
      </c>
      <c r="I28" s="34">
        <v>71</v>
      </c>
      <c r="J28" s="35">
        <v>1558</v>
      </c>
      <c r="K28" s="36">
        <v>730</v>
      </c>
      <c r="L28" s="36">
        <v>828</v>
      </c>
      <c r="M28" s="34">
        <v>96</v>
      </c>
      <c r="N28" s="36">
        <v>110</v>
      </c>
      <c r="O28" s="36">
        <v>31</v>
      </c>
      <c r="P28" s="36">
        <v>79</v>
      </c>
    </row>
    <row r="29" spans="1:16" ht="13.5">
      <c r="A29" s="34">
        <v>22</v>
      </c>
      <c r="B29" s="35">
        <v>2155</v>
      </c>
      <c r="C29" s="35">
        <v>1058</v>
      </c>
      <c r="D29" s="35">
        <v>1097</v>
      </c>
      <c r="E29" s="34">
        <v>47</v>
      </c>
      <c r="F29" s="35">
        <v>3320</v>
      </c>
      <c r="G29" s="35">
        <v>1608</v>
      </c>
      <c r="H29" s="35">
        <v>1712</v>
      </c>
      <c r="I29" s="34">
        <v>72</v>
      </c>
      <c r="J29" s="35">
        <v>1617</v>
      </c>
      <c r="K29" s="36">
        <v>728</v>
      </c>
      <c r="L29" s="36">
        <v>889</v>
      </c>
      <c r="M29" s="34">
        <v>97</v>
      </c>
      <c r="N29" s="36">
        <v>86</v>
      </c>
      <c r="O29" s="36">
        <v>19</v>
      </c>
      <c r="P29" s="36">
        <v>67</v>
      </c>
    </row>
    <row r="30" spans="1:16" ht="13.5">
      <c r="A30" s="34">
        <v>23</v>
      </c>
      <c r="B30" s="35">
        <v>2347</v>
      </c>
      <c r="C30" s="35">
        <v>1154</v>
      </c>
      <c r="D30" s="35">
        <v>1193</v>
      </c>
      <c r="E30" s="34">
        <v>48</v>
      </c>
      <c r="F30" s="35">
        <v>3010</v>
      </c>
      <c r="G30" s="35">
        <v>1455</v>
      </c>
      <c r="H30" s="35">
        <v>1555</v>
      </c>
      <c r="I30" s="34">
        <v>73</v>
      </c>
      <c r="J30" s="35">
        <v>1671</v>
      </c>
      <c r="K30" s="36">
        <v>715</v>
      </c>
      <c r="L30" s="36">
        <v>956</v>
      </c>
      <c r="M30" s="34">
        <v>98</v>
      </c>
      <c r="N30" s="36">
        <v>75</v>
      </c>
      <c r="O30" s="36">
        <v>17</v>
      </c>
      <c r="P30" s="36">
        <v>58</v>
      </c>
    </row>
    <row r="31" spans="1:16" ht="13.5">
      <c r="A31" s="34">
        <v>24</v>
      </c>
      <c r="B31" s="35">
        <v>2397</v>
      </c>
      <c r="C31" s="35">
        <v>1170</v>
      </c>
      <c r="D31" s="35">
        <v>1227</v>
      </c>
      <c r="E31" s="34">
        <v>49</v>
      </c>
      <c r="F31" s="35">
        <v>2942</v>
      </c>
      <c r="G31" s="35">
        <v>1454</v>
      </c>
      <c r="H31" s="35">
        <v>1488</v>
      </c>
      <c r="I31" s="34">
        <v>74</v>
      </c>
      <c r="J31" s="35">
        <v>1794</v>
      </c>
      <c r="K31" s="36">
        <v>774</v>
      </c>
      <c r="L31" s="35">
        <v>1020</v>
      </c>
      <c r="M31" s="34">
        <v>99</v>
      </c>
      <c r="N31" s="36">
        <v>49</v>
      </c>
      <c r="O31" s="36">
        <v>8</v>
      </c>
      <c r="P31" s="36">
        <v>41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86</v>
      </c>
      <c r="N32" s="36">
        <v>77</v>
      </c>
      <c r="O32" s="36">
        <v>12</v>
      </c>
      <c r="P32" s="36">
        <v>65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78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P33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84</v>
      </c>
      <c r="B2" s="46">
        <v>7200</v>
      </c>
      <c r="C2" s="46">
        <v>3754</v>
      </c>
      <c r="D2" s="46">
        <v>3446</v>
      </c>
      <c r="E2" s="45" t="s">
        <v>60</v>
      </c>
      <c r="F2" s="46">
        <v>9322</v>
      </c>
      <c r="G2" s="46">
        <v>4557</v>
      </c>
      <c r="H2" s="46">
        <v>4765</v>
      </c>
      <c r="I2" s="45" t="s">
        <v>61</v>
      </c>
      <c r="J2" s="46">
        <v>9030</v>
      </c>
      <c r="K2" s="46">
        <v>4643</v>
      </c>
      <c r="L2" s="46">
        <v>4387</v>
      </c>
      <c r="M2" s="45" t="s">
        <v>62</v>
      </c>
      <c r="N2" s="46">
        <v>5632</v>
      </c>
      <c r="O2" s="46">
        <v>2366</v>
      </c>
      <c r="P2" s="46">
        <v>3266</v>
      </c>
    </row>
    <row r="3" spans="1:16" ht="13.5">
      <c r="A3" s="34">
        <v>0</v>
      </c>
      <c r="B3" s="35">
        <v>1387</v>
      </c>
      <c r="C3" s="36">
        <v>767</v>
      </c>
      <c r="D3" s="36">
        <v>620</v>
      </c>
      <c r="E3" s="34">
        <v>25</v>
      </c>
      <c r="F3" s="35">
        <v>1717</v>
      </c>
      <c r="G3" s="36">
        <v>862</v>
      </c>
      <c r="H3" s="36">
        <v>855</v>
      </c>
      <c r="I3" s="34">
        <v>50</v>
      </c>
      <c r="J3" s="35">
        <v>2040</v>
      </c>
      <c r="K3" s="35">
        <v>1060</v>
      </c>
      <c r="L3" s="36">
        <v>980</v>
      </c>
      <c r="M3" s="34">
        <v>75</v>
      </c>
      <c r="N3" s="35">
        <v>1289</v>
      </c>
      <c r="O3" s="36">
        <v>552</v>
      </c>
      <c r="P3" s="36">
        <v>737</v>
      </c>
    </row>
    <row r="4" spans="1:16" ht="13.5">
      <c r="A4" s="34">
        <v>1</v>
      </c>
      <c r="B4" s="35">
        <v>1487</v>
      </c>
      <c r="C4" s="36">
        <v>771</v>
      </c>
      <c r="D4" s="36">
        <v>716</v>
      </c>
      <c r="E4" s="34">
        <v>26</v>
      </c>
      <c r="F4" s="35">
        <v>1824</v>
      </c>
      <c r="G4" s="36">
        <v>921</v>
      </c>
      <c r="H4" s="36">
        <v>903</v>
      </c>
      <c r="I4" s="34">
        <v>51</v>
      </c>
      <c r="J4" s="35">
        <v>1903</v>
      </c>
      <c r="K4" s="36">
        <v>974</v>
      </c>
      <c r="L4" s="36">
        <v>929</v>
      </c>
      <c r="M4" s="34">
        <v>76</v>
      </c>
      <c r="N4" s="35">
        <v>1141</v>
      </c>
      <c r="O4" s="36">
        <v>481</v>
      </c>
      <c r="P4" s="36">
        <v>660</v>
      </c>
    </row>
    <row r="5" spans="1:16" ht="13.5">
      <c r="A5" s="34">
        <v>2</v>
      </c>
      <c r="B5" s="35">
        <v>1455</v>
      </c>
      <c r="C5" s="36">
        <v>751</v>
      </c>
      <c r="D5" s="36">
        <v>704</v>
      </c>
      <c r="E5" s="34">
        <v>27</v>
      </c>
      <c r="F5" s="35">
        <v>1954</v>
      </c>
      <c r="G5" s="36">
        <v>942</v>
      </c>
      <c r="H5" s="35">
        <v>1012</v>
      </c>
      <c r="I5" s="34">
        <v>52</v>
      </c>
      <c r="J5" s="35">
        <v>1786</v>
      </c>
      <c r="K5" s="36">
        <v>934</v>
      </c>
      <c r="L5" s="36">
        <v>852</v>
      </c>
      <c r="M5" s="34">
        <v>77</v>
      </c>
      <c r="N5" s="35">
        <v>1109</v>
      </c>
      <c r="O5" s="36">
        <v>455</v>
      </c>
      <c r="P5" s="36">
        <v>654</v>
      </c>
    </row>
    <row r="6" spans="1:16" ht="13.5">
      <c r="A6" s="34">
        <v>3</v>
      </c>
      <c r="B6" s="35">
        <v>1449</v>
      </c>
      <c r="C6" s="36">
        <v>739</v>
      </c>
      <c r="D6" s="36">
        <v>710</v>
      </c>
      <c r="E6" s="34">
        <v>28</v>
      </c>
      <c r="F6" s="35">
        <v>1846</v>
      </c>
      <c r="G6" s="36">
        <v>880</v>
      </c>
      <c r="H6" s="36">
        <v>966</v>
      </c>
      <c r="I6" s="34">
        <v>53</v>
      </c>
      <c r="J6" s="35">
        <v>1694</v>
      </c>
      <c r="K6" s="36">
        <v>860</v>
      </c>
      <c r="L6" s="36">
        <v>834</v>
      </c>
      <c r="M6" s="34">
        <v>78</v>
      </c>
      <c r="N6" s="35">
        <v>1123</v>
      </c>
      <c r="O6" s="36">
        <v>462</v>
      </c>
      <c r="P6" s="36">
        <v>661</v>
      </c>
    </row>
    <row r="7" spans="1:16" ht="13.5">
      <c r="A7" s="34">
        <v>4</v>
      </c>
      <c r="B7" s="35">
        <v>1422</v>
      </c>
      <c r="C7" s="36">
        <v>726</v>
      </c>
      <c r="D7" s="36">
        <v>696</v>
      </c>
      <c r="E7" s="34">
        <v>29</v>
      </c>
      <c r="F7" s="35">
        <v>1981</v>
      </c>
      <c r="G7" s="36">
        <v>952</v>
      </c>
      <c r="H7" s="35">
        <v>1029</v>
      </c>
      <c r="I7" s="34">
        <v>54</v>
      </c>
      <c r="J7" s="35">
        <v>1607</v>
      </c>
      <c r="K7" s="36">
        <v>815</v>
      </c>
      <c r="L7" s="36">
        <v>792</v>
      </c>
      <c r="M7" s="34">
        <v>79</v>
      </c>
      <c r="N7" s="36">
        <v>970</v>
      </c>
      <c r="O7" s="36">
        <v>416</v>
      </c>
      <c r="P7" s="36">
        <v>554</v>
      </c>
    </row>
    <row r="8" spans="1:16" ht="13.5">
      <c r="A8" s="45" t="s">
        <v>85</v>
      </c>
      <c r="B8" s="46">
        <v>7143</v>
      </c>
      <c r="C8" s="46">
        <v>3753</v>
      </c>
      <c r="D8" s="46">
        <v>3390</v>
      </c>
      <c r="E8" s="45" t="s">
        <v>63</v>
      </c>
      <c r="F8" s="46">
        <v>11708</v>
      </c>
      <c r="G8" s="46">
        <v>5656</v>
      </c>
      <c r="H8" s="46">
        <v>6052</v>
      </c>
      <c r="I8" s="45" t="s">
        <v>64</v>
      </c>
      <c r="J8" s="46">
        <v>8060</v>
      </c>
      <c r="K8" s="46">
        <v>4045</v>
      </c>
      <c r="L8" s="46">
        <v>4015</v>
      </c>
      <c r="M8" s="45" t="s">
        <v>65</v>
      </c>
      <c r="N8" s="46">
        <v>3992</v>
      </c>
      <c r="O8" s="46">
        <v>1545</v>
      </c>
      <c r="P8" s="46">
        <v>2447</v>
      </c>
    </row>
    <row r="9" spans="1:16" ht="13.5">
      <c r="A9" s="34">
        <v>5</v>
      </c>
      <c r="B9" s="35">
        <v>1385</v>
      </c>
      <c r="C9" s="36">
        <v>720</v>
      </c>
      <c r="D9" s="36">
        <v>665</v>
      </c>
      <c r="E9" s="34">
        <v>30</v>
      </c>
      <c r="F9" s="35">
        <v>2150</v>
      </c>
      <c r="G9" s="35">
        <v>1052</v>
      </c>
      <c r="H9" s="35">
        <v>1098</v>
      </c>
      <c r="I9" s="34">
        <v>55</v>
      </c>
      <c r="J9" s="35">
        <v>1594</v>
      </c>
      <c r="K9" s="36">
        <v>810</v>
      </c>
      <c r="L9" s="36">
        <v>784</v>
      </c>
      <c r="M9" s="34">
        <v>80</v>
      </c>
      <c r="N9" s="36">
        <v>929</v>
      </c>
      <c r="O9" s="36">
        <v>388</v>
      </c>
      <c r="P9" s="36">
        <v>541</v>
      </c>
    </row>
    <row r="10" spans="1:16" ht="13.5">
      <c r="A10" s="34">
        <v>6</v>
      </c>
      <c r="B10" s="35">
        <v>1432</v>
      </c>
      <c r="C10" s="36">
        <v>742</v>
      </c>
      <c r="D10" s="36">
        <v>690</v>
      </c>
      <c r="E10" s="34">
        <v>31</v>
      </c>
      <c r="F10" s="35">
        <v>2193</v>
      </c>
      <c r="G10" s="35">
        <v>1079</v>
      </c>
      <c r="H10" s="35">
        <v>1114</v>
      </c>
      <c r="I10" s="34">
        <v>56</v>
      </c>
      <c r="J10" s="35">
        <v>1515</v>
      </c>
      <c r="K10" s="36">
        <v>781</v>
      </c>
      <c r="L10" s="36">
        <v>734</v>
      </c>
      <c r="M10" s="34">
        <v>81</v>
      </c>
      <c r="N10" s="36">
        <v>885</v>
      </c>
      <c r="O10" s="36">
        <v>362</v>
      </c>
      <c r="P10" s="36">
        <v>523</v>
      </c>
    </row>
    <row r="11" spans="1:16" ht="13.5">
      <c r="A11" s="34">
        <v>7</v>
      </c>
      <c r="B11" s="35">
        <v>1449</v>
      </c>
      <c r="C11" s="36">
        <v>763</v>
      </c>
      <c r="D11" s="36">
        <v>686</v>
      </c>
      <c r="E11" s="34">
        <v>32</v>
      </c>
      <c r="F11" s="35">
        <v>2338</v>
      </c>
      <c r="G11" s="35">
        <v>1089</v>
      </c>
      <c r="H11" s="35">
        <v>1249</v>
      </c>
      <c r="I11" s="34">
        <v>57</v>
      </c>
      <c r="J11" s="35">
        <v>1565</v>
      </c>
      <c r="K11" s="36">
        <v>786</v>
      </c>
      <c r="L11" s="36">
        <v>779</v>
      </c>
      <c r="M11" s="34">
        <v>82</v>
      </c>
      <c r="N11" s="36">
        <v>773</v>
      </c>
      <c r="O11" s="36">
        <v>281</v>
      </c>
      <c r="P11" s="36">
        <v>492</v>
      </c>
    </row>
    <row r="12" spans="1:16" ht="13.5">
      <c r="A12" s="34">
        <v>8</v>
      </c>
      <c r="B12" s="35">
        <v>1434</v>
      </c>
      <c r="C12" s="36">
        <v>772</v>
      </c>
      <c r="D12" s="36">
        <v>662</v>
      </c>
      <c r="E12" s="34">
        <v>33</v>
      </c>
      <c r="F12" s="35">
        <v>2447</v>
      </c>
      <c r="G12" s="35">
        <v>1169</v>
      </c>
      <c r="H12" s="35">
        <v>1278</v>
      </c>
      <c r="I12" s="34">
        <v>58</v>
      </c>
      <c r="J12" s="35">
        <v>1681</v>
      </c>
      <c r="K12" s="36">
        <v>821</v>
      </c>
      <c r="L12" s="36">
        <v>860</v>
      </c>
      <c r="M12" s="34">
        <v>83</v>
      </c>
      <c r="N12" s="36">
        <v>754</v>
      </c>
      <c r="O12" s="36">
        <v>273</v>
      </c>
      <c r="P12" s="36">
        <v>481</v>
      </c>
    </row>
    <row r="13" spans="1:16" ht="13.5">
      <c r="A13" s="34">
        <v>9</v>
      </c>
      <c r="B13" s="35">
        <v>1443</v>
      </c>
      <c r="C13" s="36">
        <v>756</v>
      </c>
      <c r="D13" s="36">
        <v>687</v>
      </c>
      <c r="E13" s="34">
        <v>34</v>
      </c>
      <c r="F13" s="35">
        <v>2580</v>
      </c>
      <c r="G13" s="35">
        <v>1267</v>
      </c>
      <c r="H13" s="35">
        <v>1313</v>
      </c>
      <c r="I13" s="34">
        <v>59</v>
      </c>
      <c r="J13" s="35">
        <v>1705</v>
      </c>
      <c r="K13" s="36">
        <v>847</v>
      </c>
      <c r="L13" s="36">
        <v>858</v>
      </c>
      <c r="M13" s="34">
        <v>84</v>
      </c>
      <c r="N13" s="36">
        <v>651</v>
      </c>
      <c r="O13" s="36">
        <v>241</v>
      </c>
      <c r="P13" s="36">
        <v>410</v>
      </c>
    </row>
    <row r="14" spans="1:16" ht="13.5">
      <c r="A14" s="45" t="s">
        <v>66</v>
      </c>
      <c r="B14" s="46">
        <v>6764</v>
      </c>
      <c r="C14" s="46">
        <v>3501</v>
      </c>
      <c r="D14" s="46">
        <v>3263</v>
      </c>
      <c r="E14" s="45" t="s">
        <v>67</v>
      </c>
      <c r="F14" s="46">
        <v>14047</v>
      </c>
      <c r="G14" s="46">
        <v>6768</v>
      </c>
      <c r="H14" s="46">
        <v>7279</v>
      </c>
      <c r="I14" s="45" t="s">
        <v>68</v>
      </c>
      <c r="J14" s="46">
        <v>9551</v>
      </c>
      <c r="K14" s="46">
        <v>4680</v>
      </c>
      <c r="L14" s="46">
        <v>4871</v>
      </c>
      <c r="M14" s="45" t="s">
        <v>69</v>
      </c>
      <c r="N14" s="46">
        <v>2303</v>
      </c>
      <c r="O14" s="47">
        <v>761</v>
      </c>
      <c r="P14" s="46">
        <v>1542</v>
      </c>
    </row>
    <row r="15" spans="1:16" ht="13.5">
      <c r="A15" s="34">
        <v>10</v>
      </c>
      <c r="B15" s="35">
        <v>1362</v>
      </c>
      <c r="C15" s="36">
        <v>722</v>
      </c>
      <c r="D15" s="36">
        <v>640</v>
      </c>
      <c r="E15" s="34">
        <v>35</v>
      </c>
      <c r="F15" s="35">
        <v>2568</v>
      </c>
      <c r="G15" s="35">
        <v>1249</v>
      </c>
      <c r="H15" s="35">
        <v>1319</v>
      </c>
      <c r="I15" s="34">
        <v>60</v>
      </c>
      <c r="J15" s="35">
        <v>1848</v>
      </c>
      <c r="K15" s="36">
        <v>898</v>
      </c>
      <c r="L15" s="36">
        <v>950</v>
      </c>
      <c r="M15" s="34">
        <v>85</v>
      </c>
      <c r="N15" s="36">
        <v>595</v>
      </c>
      <c r="O15" s="36">
        <v>198</v>
      </c>
      <c r="P15" s="36">
        <v>397</v>
      </c>
    </row>
    <row r="16" spans="1:16" ht="13.5">
      <c r="A16" s="34">
        <v>11</v>
      </c>
      <c r="B16" s="35">
        <v>1387</v>
      </c>
      <c r="C16" s="36">
        <v>720</v>
      </c>
      <c r="D16" s="36">
        <v>667</v>
      </c>
      <c r="E16" s="34">
        <v>36</v>
      </c>
      <c r="F16" s="35">
        <v>2818</v>
      </c>
      <c r="G16" s="35">
        <v>1339</v>
      </c>
      <c r="H16" s="35">
        <v>1479</v>
      </c>
      <c r="I16" s="34">
        <v>61</v>
      </c>
      <c r="J16" s="35">
        <v>2098</v>
      </c>
      <c r="K16" s="35">
        <v>1062</v>
      </c>
      <c r="L16" s="35">
        <v>1036</v>
      </c>
      <c r="M16" s="34">
        <v>86</v>
      </c>
      <c r="N16" s="36">
        <v>528</v>
      </c>
      <c r="O16" s="36">
        <v>197</v>
      </c>
      <c r="P16" s="36">
        <v>331</v>
      </c>
    </row>
    <row r="17" spans="1:16" ht="13.5">
      <c r="A17" s="34">
        <v>12</v>
      </c>
      <c r="B17" s="35">
        <v>1405</v>
      </c>
      <c r="C17" s="36">
        <v>738</v>
      </c>
      <c r="D17" s="36">
        <v>667</v>
      </c>
      <c r="E17" s="34">
        <v>37</v>
      </c>
      <c r="F17" s="35">
        <v>2907</v>
      </c>
      <c r="G17" s="35">
        <v>1405</v>
      </c>
      <c r="H17" s="35">
        <v>1502</v>
      </c>
      <c r="I17" s="34">
        <v>62</v>
      </c>
      <c r="J17" s="35">
        <v>2190</v>
      </c>
      <c r="K17" s="35">
        <v>1057</v>
      </c>
      <c r="L17" s="35">
        <v>1133</v>
      </c>
      <c r="M17" s="34">
        <v>87</v>
      </c>
      <c r="N17" s="36">
        <v>404</v>
      </c>
      <c r="O17" s="36">
        <v>141</v>
      </c>
      <c r="P17" s="36">
        <v>263</v>
      </c>
    </row>
    <row r="18" spans="1:16" ht="13.5">
      <c r="A18" s="34">
        <v>13</v>
      </c>
      <c r="B18" s="35">
        <v>1293</v>
      </c>
      <c r="C18" s="36">
        <v>658</v>
      </c>
      <c r="D18" s="36">
        <v>635</v>
      </c>
      <c r="E18" s="34">
        <v>38</v>
      </c>
      <c r="F18" s="35">
        <v>2905</v>
      </c>
      <c r="G18" s="35">
        <v>1397</v>
      </c>
      <c r="H18" s="35">
        <v>1508</v>
      </c>
      <c r="I18" s="34">
        <v>63</v>
      </c>
      <c r="J18" s="35">
        <v>2162</v>
      </c>
      <c r="K18" s="35">
        <v>1077</v>
      </c>
      <c r="L18" s="35">
        <v>1085</v>
      </c>
      <c r="M18" s="34">
        <v>88</v>
      </c>
      <c r="N18" s="36">
        <v>424</v>
      </c>
      <c r="O18" s="36">
        <v>130</v>
      </c>
      <c r="P18" s="36">
        <v>294</v>
      </c>
    </row>
    <row r="19" spans="1:16" ht="13.5">
      <c r="A19" s="34">
        <v>14</v>
      </c>
      <c r="B19" s="35">
        <v>1317</v>
      </c>
      <c r="C19" s="36">
        <v>663</v>
      </c>
      <c r="D19" s="36">
        <v>654</v>
      </c>
      <c r="E19" s="34">
        <v>39</v>
      </c>
      <c r="F19" s="35">
        <v>2849</v>
      </c>
      <c r="G19" s="35">
        <v>1378</v>
      </c>
      <c r="H19" s="35">
        <v>1471</v>
      </c>
      <c r="I19" s="34">
        <v>64</v>
      </c>
      <c r="J19" s="35">
        <v>1253</v>
      </c>
      <c r="K19" s="36">
        <v>586</v>
      </c>
      <c r="L19" s="36">
        <v>667</v>
      </c>
      <c r="M19" s="34">
        <v>89</v>
      </c>
      <c r="N19" s="36">
        <v>352</v>
      </c>
      <c r="O19" s="36">
        <v>95</v>
      </c>
      <c r="P19" s="36">
        <v>257</v>
      </c>
    </row>
    <row r="20" spans="1:16" ht="13.5">
      <c r="A20" s="45" t="s">
        <v>70</v>
      </c>
      <c r="B20" s="46">
        <v>6224</v>
      </c>
      <c r="C20" s="46">
        <v>3133</v>
      </c>
      <c r="D20" s="46">
        <v>3091</v>
      </c>
      <c r="E20" s="45" t="s">
        <v>71</v>
      </c>
      <c r="F20" s="46">
        <v>13960</v>
      </c>
      <c r="G20" s="46">
        <v>7063</v>
      </c>
      <c r="H20" s="46">
        <v>6897</v>
      </c>
      <c r="I20" s="45" t="s">
        <v>72</v>
      </c>
      <c r="J20" s="46">
        <v>7575</v>
      </c>
      <c r="K20" s="46">
        <v>3446</v>
      </c>
      <c r="L20" s="46">
        <v>4129</v>
      </c>
      <c r="M20" s="45" t="s">
        <v>73</v>
      </c>
      <c r="N20" s="47">
        <v>955</v>
      </c>
      <c r="O20" s="47">
        <v>276</v>
      </c>
      <c r="P20" s="47">
        <v>679</v>
      </c>
    </row>
    <row r="21" spans="1:16" ht="13.5">
      <c r="A21" s="34">
        <v>15</v>
      </c>
      <c r="B21" s="35">
        <v>1327</v>
      </c>
      <c r="C21" s="36">
        <v>657</v>
      </c>
      <c r="D21" s="36">
        <v>670</v>
      </c>
      <c r="E21" s="34">
        <v>40</v>
      </c>
      <c r="F21" s="35">
        <v>2904</v>
      </c>
      <c r="G21" s="35">
        <v>1374</v>
      </c>
      <c r="H21" s="35">
        <v>1530</v>
      </c>
      <c r="I21" s="34">
        <v>65</v>
      </c>
      <c r="J21" s="35">
        <v>1294</v>
      </c>
      <c r="K21" s="36">
        <v>582</v>
      </c>
      <c r="L21" s="36">
        <v>712</v>
      </c>
      <c r="M21" s="34">
        <v>90</v>
      </c>
      <c r="N21" s="36">
        <v>312</v>
      </c>
      <c r="O21" s="36">
        <v>101</v>
      </c>
      <c r="P21" s="36">
        <v>211</v>
      </c>
    </row>
    <row r="22" spans="1:16" ht="13.5">
      <c r="A22" s="34">
        <v>16</v>
      </c>
      <c r="B22" s="35">
        <v>1202</v>
      </c>
      <c r="C22" s="36">
        <v>614</v>
      </c>
      <c r="D22" s="36">
        <v>588</v>
      </c>
      <c r="E22" s="34">
        <v>41</v>
      </c>
      <c r="F22" s="35">
        <v>2925</v>
      </c>
      <c r="G22" s="35">
        <v>1472</v>
      </c>
      <c r="H22" s="35">
        <v>1453</v>
      </c>
      <c r="I22" s="34">
        <v>66</v>
      </c>
      <c r="J22" s="35">
        <v>1635</v>
      </c>
      <c r="K22" s="36">
        <v>786</v>
      </c>
      <c r="L22" s="36">
        <v>849</v>
      </c>
      <c r="M22" s="34">
        <v>91</v>
      </c>
      <c r="N22" s="36">
        <v>191</v>
      </c>
      <c r="O22" s="36">
        <v>49</v>
      </c>
      <c r="P22" s="36">
        <v>142</v>
      </c>
    </row>
    <row r="23" spans="1:16" ht="13.5">
      <c r="A23" s="34">
        <v>17</v>
      </c>
      <c r="B23" s="35">
        <v>1206</v>
      </c>
      <c r="C23" s="36">
        <v>598</v>
      </c>
      <c r="D23" s="36">
        <v>608</v>
      </c>
      <c r="E23" s="34">
        <v>42</v>
      </c>
      <c r="F23" s="35">
        <v>2922</v>
      </c>
      <c r="G23" s="35">
        <v>1508</v>
      </c>
      <c r="H23" s="35">
        <v>1414</v>
      </c>
      <c r="I23" s="34">
        <v>67</v>
      </c>
      <c r="J23" s="35">
        <v>1518</v>
      </c>
      <c r="K23" s="36">
        <v>685</v>
      </c>
      <c r="L23" s="36">
        <v>833</v>
      </c>
      <c r="M23" s="34">
        <v>92</v>
      </c>
      <c r="N23" s="36">
        <v>170</v>
      </c>
      <c r="O23" s="36">
        <v>53</v>
      </c>
      <c r="P23" s="36">
        <v>117</v>
      </c>
    </row>
    <row r="24" spans="1:16" ht="13.5">
      <c r="A24" s="34">
        <v>18</v>
      </c>
      <c r="B24" s="35">
        <v>1273</v>
      </c>
      <c r="C24" s="36">
        <v>643</v>
      </c>
      <c r="D24" s="36">
        <v>630</v>
      </c>
      <c r="E24" s="34">
        <v>43</v>
      </c>
      <c r="F24" s="35">
        <v>2913</v>
      </c>
      <c r="G24" s="35">
        <v>1506</v>
      </c>
      <c r="H24" s="35">
        <v>1407</v>
      </c>
      <c r="I24" s="34">
        <v>68</v>
      </c>
      <c r="J24" s="35">
        <v>1591</v>
      </c>
      <c r="K24" s="36">
        <v>706</v>
      </c>
      <c r="L24" s="36">
        <v>885</v>
      </c>
      <c r="M24" s="34">
        <v>93</v>
      </c>
      <c r="N24" s="36">
        <v>176</v>
      </c>
      <c r="O24" s="36">
        <v>49</v>
      </c>
      <c r="P24" s="36">
        <v>127</v>
      </c>
    </row>
    <row r="25" spans="1:16" ht="13.5">
      <c r="A25" s="34">
        <v>19</v>
      </c>
      <c r="B25" s="35">
        <v>1216</v>
      </c>
      <c r="C25" s="36">
        <v>621</v>
      </c>
      <c r="D25" s="36">
        <v>595</v>
      </c>
      <c r="E25" s="34">
        <v>44</v>
      </c>
      <c r="F25" s="35">
        <v>2296</v>
      </c>
      <c r="G25" s="35">
        <v>1203</v>
      </c>
      <c r="H25" s="35">
        <v>1093</v>
      </c>
      <c r="I25" s="34">
        <v>69</v>
      </c>
      <c r="J25" s="35">
        <v>1537</v>
      </c>
      <c r="K25" s="36">
        <v>687</v>
      </c>
      <c r="L25" s="36">
        <v>850</v>
      </c>
      <c r="M25" s="34">
        <v>94</v>
      </c>
      <c r="N25" s="36">
        <v>106</v>
      </c>
      <c r="O25" s="36">
        <v>24</v>
      </c>
      <c r="P25" s="36">
        <v>82</v>
      </c>
    </row>
    <row r="26" spans="1:16" ht="13.5">
      <c r="A26" s="45" t="s">
        <v>74</v>
      </c>
      <c r="B26" s="46">
        <v>7642</v>
      </c>
      <c r="C26" s="46">
        <v>3962</v>
      </c>
      <c r="D26" s="46">
        <v>3680</v>
      </c>
      <c r="E26" s="45" t="s">
        <v>75</v>
      </c>
      <c r="F26" s="46">
        <v>11879</v>
      </c>
      <c r="G26" s="46">
        <v>6013</v>
      </c>
      <c r="H26" s="46">
        <v>5866</v>
      </c>
      <c r="I26" s="45" t="s">
        <v>76</v>
      </c>
      <c r="J26" s="46">
        <v>6598</v>
      </c>
      <c r="K26" s="46">
        <v>2952</v>
      </c>
      <c r="L26" s="46">
        <v>3646</v>
      </c>
      <c r="M26" s="45" t="s">
        <v>77</v>
      </c>
      <c r="N26" s="47">
        <v>277</v>
      </c>
      <c r="O26" s="47">
        <v>60</v>
      </c>
      <c r="P26" s="47">
        <v>217</v>
      </c>
    </row>
    <row r="27" spans="1:16" ht="13.5">
      <c r="A27" s="34">
        <v>20</v>
      </c>
      <c r="B27" s="35">
        <v>1329</v>
      </c>
      <c r="C27" s="36">
        <v>724</v>
      </c>
      <c r="D27" s="36">
        <v>605</v>
      </c>
      <c r="E27" s="34">
        <v>45</v>
      </c>
      <c r="F27" s="35">
        <v>2761</v>
      </c>
      <c r="G27" s="35">
        <v>1408</v>
      </c>
      <c r="H27" s="35">
        <v>1353</v>
      </c>
      <c r="I27" s="34">
        <v>70</v>
      </c>
      <c r="J27" s="35">
        <v>1395</v>
      </c>
      <c r="K27" s="36">
        <v>611</v>
      </c>
      <c r="L27" s="36">
        <v>784</v>
      </c>
      <c r="M27" s="34">
        <v>95</v>
      </c>
      <c r="N27" s="36">
        <v>83</v>
      </c>
      <c r="O27" s="36">
        <v>24</v>
      </c>
      <c r="P27" s="36">
        <v>59</v>
      </c>
    </row>
    <row r="28" spans="1:16" ht="13.5">
      <c r="A28" s="34">
        <v>21</v>
      </c>
      <c r="B28" s="35">
        <v>1486</v>
      </c>
      <c r="C28" s="36">
        <v>800</v>
      </c>
      <c r="D28" s="36">
        <v>686</v>
      </c>
      <c r="E28" s="34">
        <v>46</v>
      </c>
      <c r="F28" s="35">
        <v>2560</v>
      </c>
      <c r="G28" s="35">
        <v>1301</v>
      </c>
      <c r="H28" s="35">
        <v>1259</v>
      </c>
      <c r="I28" s="34">
        <v>71</v>
      </c>
      <c r="J28" s="35">
        <v>1262</v>
      </c>
      <c r="K28" s="36">
        <v>568</v>
      </c>
      <c r="L28" s="36">
        <v>694</v>
      </c>
      <c r="M28" s="34">
        <v>96</v>
      </c>
      <c r="N28" s="36">
        <v>74</v>
      </c>
      <c r="O28" s="36">
        <v>10</v>
      </c>
      <c r="P28" s="36">
        <v>64</v>
      </c>
    </row>
    <row r="29" spans="1:16" ht="13.5">
      <c r="A29" s="34">
        <v>22</v>
      </c>
      <c r="B29" s="35">
        <v>1529</v>
      </c>
      <c r="C29" s="36">
        <v>816</v>
      </c>
      <c r="D29" s="36">
        <v>713</v>
      </c>
      <c r="E29" s="34">
        <v>47</v>
      </c>
      <c r="F29" s="35">
        <v>2317</v>
      </c>
      <c r="G29" s="35">
        <v>1175</v>
      </c>
      <c r="H29" s="35">
        <v>1142</v>
      </c>
      <c r="I29" s="34">
        <v>72</v>
      </c>
      <c r="J29" s="35">
        <v>1295</v>
      </c>
      <c r="K29" s="36">
        <v>570</v>
      </c>
      <c r="L29" s="36">
        <v>725</v>
      </c>
      <c r="M29" s="34">
        <v>97</v>
      </c>
      <c r="N29" s="36">
        <v>50</v>
      </c>
      <c r="O29" s="36">
        <v>11</v>
      </c>
      <c r="P29" s="36">
        <v>39</v>
      </c>
    </row>
    <row r="30" spans="1:16" ht="13.5">
      <c r="A30" s="34">
        <v>23</v>
      </c>
      <c r="B30" s="35">
        <v>1625</v>
      </c>
      <c r="C30" s="36">
        <v>807</v>
      </c>
      <c r="D30" s="36">
        <v>818</v>
      </c>
      <c r="E30" s="34">
        <v>48</v>
      </c>
      <c r="F30" s="35">
        <v>2194</v>
      </c>
      <c r="G30" s="35">
        <v>1119</v>
      </c>
      <c r="H30" s="35">
        <v>1075</v>
      </c>
      <c r="I30" s="34">
        <v>73</v>
      </c>
      <c r="J30" s="35">
        <v>1334</v>
      </c>
      <c r="K30" s="36">
        <v>632</v>
      </c>
      <c r="L30" s="36">
        <v>702</v>
      </c>
      <c r="M30" s="34">
        <v>98</v>
      </c>
      <c r="N30" s="36">
        <v>44</v>
      </c>
      <c r="O30" s="36">
        <v>9</v>
      </c>
      <c r="P30" s="36">
        <v>35</v>
      </c>
    </row>
    <row r="31" spans="1:16" ht="13.5">
      <c r="A31" s="34">
        <v>24</v>
      </c>
      <c r="B31" s="35">
        <v>1673</v>
      </c>
      <c r="C31" s="36">
        <v>815</v>
      </c>
      <c r="D31" s="36">
        <v>858</v>
      </c>
      <c r="E31" s="34">
        <v>49</v>
      </c>
      <c r="F31" s="35">
        <v>2047</v>
      </c>
      <c r="G31" s="35">
        <v>1010</v>
      </c>
      <c r="H31" s="35">
        <v>1037</v>
      </c>
      <c r="I31" s="34">
        <v>74</v>
      </c>
      <c r="J31" s="35">
        <v>1312</v>
      </c>
      <c r="K31" s="36">
        <v>571</v>
      </c>
      <c r="L31" s="36">
        <v>741</v>
      </c>
      <c r="M31" s="34">
        <v>99</v>
      </c>
      <c r="N31" s="36">
        <v>26</v>
      </c>
      <c r="O31" s="36">
        <v>6</v>
      </c>
      <c r="P31" s="36">
        <v>20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86</v>
      </c>
      <c r="N32" s="36">
        <v>65</v>
      </c>
      <c r="O32" s="36">
        <v>1</v>
      </c>
      <c r="P32" s="36">
        <v>64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78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P33"/>
    </sheetView>
  </sheetViews>
  <sheetFormatPr defaultColWidth="9.00390625" defaultRowHeight="13.5"/>
  <sheetData>
    <row r="1" spans="1:16" ht="13.5">
      <c r="A1" s="34" t="s">
        <v>56</v>
      </c>
      <c r="B1" s="34" t="s">
        <v>57</v>
      </c>
      <c r="C1" s="34" t="s">
        <v>58</v>
      </c>
      <c r="D1" s="34" t="s">
        <v>59</v>
      </c>
      <c r="E1" s="34" t="s">
        <v>56</v>
      </c>
      <c r="F1" s="34" t="s">
        <v>57</v>
      </c>
      <c r="G1" s="34" t="s">
        <v>58</v>
      </c>
      <c r="H1" s="34" t="s">
        <v>59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56</v>
      </c>
      <c r="N1" s="34" t="s">
        <v>57</v>
      </c>
      <c r="O1" s="34" t="s">
        <v>58</v>
      </c>
      <c r="P1" s="34" t="s">
        <v>59</v>
      </c>
    </row>
    <row r="2" spans="1:16" ht="13.5">
      <c r="A2" s="45" t="s">
        <v>84</v>
      </c>
      <c r="B2" s="46">
        <v>4438</v>
      </c>
      <c r="C2" s="46">
        <v>2321</v>
      </c>
      <c r="D2" s="46">
        <v>2117</v>
      </c>
      <c r="E2" s="45" t="s">
        <v>60</v>
      </c>
      <c r="F2" s="46">
        <v>8352</v>
      </c>
      <c r="G2" s="46">
        <v>4088</v>
      </c>
      <c r="H2" s="46">
        <v>4264</v>
      </c>
      <c r="I2" s="45" t="s">
        <v>61</v>
      </c>
      <c r="J2" s="46">
        <v>6288</v>
      </c>
      <c r="K2" s="46">
        <v>3229</v>
      </c>
      <c r="L2" s="46">
        <v>3059</v>
      </c>
      <c r="M2" s="45" t="s">
        <v>62</v>
      </c>
      <c r="N2" s="46">
        <v>4674</v>
      </c>
      <c r="O2" s="46">
        <v>1957</v>
      </c>
      <c r="P2" s="46">
        <v>2717</v>
      </c>
    </row>
    <row r="3" spans="1:16" ht="13.5">
      <c r="A3" s="34">
        <v>0</v>
      </c>
      <c r="B3" s="36">
        <v>927</v>
      </c>
      <c r="C3" s="36">
        <v>445</v>
      </c>
      <c r="D3" s="36">
        <v>482</v>
      </c>
      <c r="E3" s="34">
        <v>25</v>
      </c>
      <c r="F3" s="35">
        <v>1582</v>
      </c>
      <c r="G3" s="36">
        <v>790</v>
      </c>
      <c r="H3" s="36">
        <v>792</v>
      </c>
      <c r="I3" s="34">
        <v>50</v>
      </c>
      <c r="J3" s="35">
        <v>1440</v>
      </c>
      <c r="K3" s="36">
        <v>769</v>
      </c>
      <c r="L3" s="36">
        <v>671</v>
      </c>
      <c r="M3" s="34">
        <v>75</v>
      </c>
      <c r="N3" s="35">
        <v>1078</v>
      </c>
      <c r="O3" s="36">
        <v>441</v>
      </c>
      <c r="P3" s="36">
        <v>637</v>
      </c>
    </row>
    <row r="4" spans="1:16" ht="13.5">
      <c r="A4" s="34">
        <v>1</v>
      </c>
      <c r="B4" s="36">
        <v>964</v>
      </c>
      <c r="C4" s="36">
        <v>495</v>
      </c>
      <c r="D4" s="36">
        <v>469</v>
      </c>
      <c r="E4" s="34">
        <v>26</v>
      </c>
      <c r="F4" s="35">
        <v>1637</v>
      </c>
      <c r="G4" s="36">
        <v>779</v>
      </c>
      <c r="H4" s="36">
        <v>858</v>
      </c>
      <c r="I4" s="34">
        <v>51</v>
      </c>
      <c r="J4" s="35">
        <v>1263</v>
      </c>
      <c r="K4" s="36">
        <v>623</v>
      </c>
      <c r="L4" s="36">
        <v>640</v>
      </c>
      <c r="M4" s="34">
        <v>76</v>
      </c>
      <c r="N4" s="36">
        <v>964</v>
      </c>
      <c r="O4" s="36">
        <v>421</v>
      </c>
      <c r="P4" s="36">
        <v>543</v>
      </c>
    </row>
    <row r="5" spans="1:16" ht="13.5">
      <c r="A5" s="34">
        <v>2</v>
      </c>
      <c r="B5" s="36">
        <v>875</v>
      </c>
      <c r="C5" s="36">
        <v>480</v>
      </c>
      <c r="D5" s="36">
        <v>395</v>
      </c>
      <c r="E5" s="34">
        <v>27</v>
      </c>
      <c r="F5" s="35">
        <v>1686</v>
      </c>
      <c r="G5" s="36">
        <v>829</v>
      </c>
      <c r="H5" s="36">
        <v>857</v>
      </c>
      <c r="I5" s="34">
        <v>52</v>
      </c>
      <c r="J5" s="35">
        <v>1229</v>
      </c>
      <c r="K5" s="36">
        <v>622</v>
      </c>
      <c r="L5" s="36">
        <v>607</v>
      </c>
      <c r="M5" s="34">
        <v>77</v>
      </c>
      <c r="N5" s="36">
        <v>921</v>
      </c>
      <c r="O5" s="36">
        <v>389</v>
      </c>
      <c r="P5" s="36">
        <v>532</v>
      </c>
    </row>
    <row r="6" spans="1:16" ht="13.5">
      <c r="A6" s="34">
        <v>3</v>
      </c>
      <c r="B6" s="36">
        <v>830</v>
      </c>
      <c r="C6" s="36">
        <v>441</v>
      </c>
      <c r="D6" s="36">
        <v>389</v>
      </c>
      <c r="E6" s="34">
        <v>28</v>
      </c>
      <c r="F6" s="35">
        <v>1743</v>
      </c>
      <c r="G6" s="36">
        <v>862</v>
      </c>
      <c r="H6" s="36">
        <v>881</v>
      </c>
      <c r="I6" s="34">
        <v>53</v>
      </c>
      <c r="J6" s="35">
        <v>1158</v>
      </c>
      <c r="K6" s="36">
        <v>592</v>
      </c>
      <c r="L6" s="36">
        <v>566</v>
      </c>
      <c r="M6" s="34">
        <v>78</v>
      </c>
      <c r="N6" s="36">
        <v>885</v>
      </c>
      <c r="O6" s="36">
        <v>368</v>
      </c>
      <c r="P6" s="36">
        <v>517</v>
      </c>
    </row>
    <row r="7" spans="1:16" ht="13.5">
      <c r="A7" s="34">
        <v>4</v>
      </c>
      <c r="B7" s="36">
        <v>842</v>
      </c>
      <c r="C7" s="36">
        <v>460</v>
      </c>
      <c r="D7" s="36">
        <v>382</v>
      </c>
      <c r="E7" s="34">
        <v>29</v>
      </c>
      <c r="F7" s="35">
        <v>1704</v>
      </c>
      <c r="G7" s="36">
        <v>828</v>
      </c>
      <c r="H7" s="36">
        <v>876</v>
      </c>
      <c r="I7" s="34">
        <v>54</v>
      </c>
      <c r="J7" s="35">
        <v>1198</v>
      </c>
      <c r="K7" s="36">
        <v>623</v>
      </c>
      <c r="L7" s="36">
        <v>575</v>
      </c>
      <c r="M7" s="34">
        <v>79</v>
      </c>
      <c r="N7" s="36">
        <v>826</v>
      </c>
      <c r="O7" s="36">
        <v>338</v>
      </c>
      <c r="P7" s="36">
        <v>488</v>
      </c>
    </row>
    <row r="8" spans="1:16" ht="13.5">
      <c r="A8" s="45" t="s">
        <v>85</v>
      </c>
      <c r="B8" s="46">
        <v>3983</v>
      </c>
      <c r="C8" s="46">
        <v>2092</v>
      </c>
      <c r="D8" s="46">
        <v>1891</v>
      </c>
      <c r="E8" s="45" t="s">
        <v>63</v>
      </c>
      <c r="F8" s="46">
        <v>9814</v>
      </c>
      <c r="G8" s="46">
        <v>4776</v>
      </c>
      <c r="H8" s="46">
        <v>5038</v>
      </c>
      <c r="I8" s="45" t="s">
        <v>64</v>
      </c>
      <c r="J8" s="46">
        <v>5778</v>
      </c>
      <c r="K8" s="46">
        <v>2915</v>
      </c>
      <c r="L8" s="46">
        <v>2863</v>
      </c>
      <c r="M8" s="45" t="s">
        <v>65</v>
      </c>
      <c r="N8" s="46">
        <v>3205</v>
      </c>
      <c r="O8" s="46">
        <v>1278</v>
      </c>
      <c r="P8" s="46">
        <v>1927</v>
      </c>
    </row>
    <row r="9" spans="1:16" ht="13.5">
      <c r="A9" s="34">
        <v>5</v>
      </c>
      <c r="B9" s="36">
        <v>804</v>
      </c>
      <c r="C9" s="36">
        <v>416</v>
      </c>
      <c r="D9" s="36">
        <v>388</v>
      </c>
      <c r="E9" s="34">
        <v>30</v>
      </c>
      <c r="F9" s="35">
        <v>1891</v>
      </c>
      <c r="G9" s="36">
        <v>907</v>
      </c>
      <c r="H9" s="36">
        <v>984</v>
      </c>
      <c r="I9" s="34">
        <v>55</v>
      </c>
      <c r="J9" s="35">
        <v>1122</v>
      </c>
      <c r="K9" s="36">
        <v>560</v>
      </c>
      <c r="L9" s="36">
        <v>562</v>
      </c>
      <c r="M9" s="34">
        <v>80</v>
      </c>
      <c r="N9" s="36">
        <v>735</v>
      </c>
      <c r="O9" s="36">
        <v>298</v>
      </c>
      <c r="P9" s="36">
        <v>437</v>
      </c>
    </row>
    <row r="10" spans="1:16" ht="13.5">
      <c r="A10" s="34">
        <v>6</v>
      </c>
      <c r="B10" s="36">
        <v>774</v>
      </c>
      <c r="C10" s="36">
        <v>393</v>
      </c>
      <c r="D10" s="36">
        <v>381</v>
      </c>
      <c r="E10" s="34">
        <v>31</v>
      </c>
      <c r="F10" s="35">
        <v>1916</v>
      </c>
      <c r="G10" s="36">
        <v>917</v>
      </c>
      <c r="H10" s="36">
        <v>999</v>
      </c>
      <c r="I10" s="34">
        <v>56</v>
      </c>
      <c r="J10" s="35">
        <v>1063</v>
      </c>
      <c r="K10" s="36">
        <v>540</v>
      </c>
      <c r="L10" s="36">
        <v>523</v>
      </c>
      <c r="M10" s="34">
        <v>81</v>
      </c>
      <c r="N10" s="36">
        <v>726</v>
      </c>
      <c r="O10" s="36">
        <v>302</v>
      </c>
      <c r="P10" s="36">
        <v>424</v>
      </c>
    </row>
    <row r="11" spans="1:16" ht="13.5">
      <c r="A11" s="34">
        <v>7</v>
      </c>
      <c r="B11" s="36">
        <v>791</v>
      </c>
      <c r="C11" s="36">
        <v>437</v>
      </c>
      <c r="D11" s="36">
        <v>354</v>
      </c>
      <c r="E11" s="34">
        <v>32</v>
      </c>
      <c r="F11" s="35">
        <v>2041</v>
      </c>
      <c r="G11" s="35">
        <v>1013</v>
      </c>
      <c r="H11" s="35">
        <v>1028</v>
      </c>
      <c r="I11" s="34">
        <v>57</v>
      </c>
      <c r="J11" s="35">
        <v>1172</v>
      </c>
      <c r="K11" s="36">
        <v>598</v>
      </c>
      <c r="L11" s="36">
        <v>574</v>
      </c>
      <c r="M11" s="34">
        <v>82</v>
      </c>
      <c r="N11" s="36">
        <v>655</v>
      </c>
      <c r="O11" s="36">
        <v>270</v>
      </c>
      <c r="P11" s="36">
        <v>385</v>
      </c>
    </row>
    <row r="12" spans="1:16" ht="13.5">
      <c r="A12" s="34">
        <v>8</v>
      </c>
      <c r="B12" s="36">
        <v>835</v>
      </c>
      <c r="C12" s="36">
        <v>434</v>
      </c>
      <c r="D12" s="36">
        <v>401</v>
      </c>
      <c r="E12" s="34">
        <v>33</v>
      </c>
      <c r="F12" s="35">
        <v>1940</v>
      </c>
      <c r="G12" s="36">
        <v>940</v>
      </c>
      <c r="H12" s="35">
        <v>1000</v>
      </c>
      <c r="I12" s="34">
        <v>58</v>
      </c>
      <c r="J12" s="35">
        <v>1150</v>
      </c>
      <c r="K12" s="36">
        <v>593</v>
      </c>
      <c r="L12" s="36">
        <v>557</v>
      </c>
      <c r="M12" s="34">
        <v>83</v>
      </c>
      <c r="N12" s="36">
        <v>563</v>
      </c>
      <c r="O12" s="36">
        <v>196</v>
      </c>
      <c r="P12" s="36">
        <v>367</v>
      </c>
    </row>
    <row r="13" spans="1:16" ht="13.5">
      <c r="A13" s="34">
        <v>9</v>
      </c>
      <c r="B13" s="36">
        <v>779</v>
      </c>
      <c r="C13" s="36">
        <v>412</v>
      </c>
      <c r="D13" s="36">
        <v>367</v>
      </c>
      <c r="E13" s="34">
        <v>34</v>
      </c>
      <c r="F13" s="35">
        <v>2026</v>
      </c>
      <c r="G13" s="36">
        <v>999</v>
      </c>
      <c r="H13" s="35">
        <v>1027</v>
      </c>
      <c r="I13" s="34">
        <v>59</v>
      </c>
      <c r="J13" s="35">
        <v>1271</v>
      </c>
      <c r="K13" s="36">
        <v>624</v>
      </c>
      <c r="L13" s="36">
        <v>647</v>
      </c>
      <c r="M13" s="34">
        <v>84</v>
      </c>
      <c r="N13" s="36">
        <v>526</v>
      </c>
      <c r="O13" s="36">
        <v>212</v>
      </c>
      <c r="P13" s="36">
        <v>314</v>
      </c>
    </row>
    <row r="14" spans="1:16" ht="13.5">
      <c r="A14" s="45" t="s">
        <v>66</v>
      </c>
      <c r="B14" s="46">
        <v>3993</v>
      </c>
      <c r="C14" s="46">
        <v>2026</v>
      </c>
      <c r="D14" s="46">
        <v>1967</v>
      </c>
      <c r="E14" s="45" t="s">
        <v>67</v>
      </c>
      <c r="F14" s="46">
        <v>10612</v>
      </c>
      <c r="G14" s="46">
        <v>5233</v>
      </c>
      <c r="H14" s="46">
        <v>5379</v>
      </c>
      <c r="I14" s="45" t="s">
        <v>68</v>
      </c>
      <c r="J14" s="46">
        <v>6789</v>
      </c>
      <c r="K14" s="46">
        <v>3274</v>
      </c>
      <c r="L14" s="46">
        <v>3515</v>
      </c>
      <c r="M14" s="45" t="s">
        <v>69</v>
      </c>
      <c r="N14" s="46">
        <v>1708</v>
      </c>
      <c r="O14" s="47">
        <v>573</v>
      </c>
      <c r="P14" s="46">
        <v>1135</v>
      </c>
    </row>
    <row r="15" spans="1:16" ht="13.5">
      <c r="A15" s="34">
        <v>10</v>
      </c>
      <c r="B15" s="36">
        <v>779</v>
      </c>
      <c r="C15" s="36">
        <v>386</v>
      </c>
      <c r="D15" s="36">
        <v>393</v>
      </c>
      <c r="E15" s="34">
        <v>35</v>
      </c>
      <c r="F15" s="35">
        <v>2063</v>
      </c>
      <c r="G15" s="35">
        <v>1037</v>
      </c>
      <c r="H15" s="35">
        <v>1026</v>
      </c>
      <c r="I15" s="34">
        <v>60</v>
      </c>
      <c r="J15" s="35">
        <v>1261</v>
      </c>
      <c r="K15" s="36">
        <v>605</v>
      </c>
      <c r="L15" s="36">
        <v>656</v>
      </c>
      <c r="M15" s="34">
        <v>85</v>
      </c>
      <c r="N15" s="36">
        <v>459</v>
      </c>
      <c r="O15" s="36">
        <v>168</v>
      </c>
      <c r="P15" s="36">
        <v>291</v>
      </c>
    </row>
    <row r="16" spans="1:16" ht="13.5">
      <c r="A16" s="34">
        <v>11</v>
      </c>
      <c r="B16" s="36">
        <v>808</v>
      </c>
      <c r="C16" s="36">
        <v>409</v>
      </c>
      <c r="D16" s="36">
        <v>399</v>
      </c>
      <c r="E16" s="34">
        <v>36</v>
      </c>
      <c r="F16" s="35">
        <v>2104</v>
      </c>
      <c r="G16" s="35">
        <v>1056</v>
      </c>
      <c r="H16" s="35">
        <v>1048</v>
      </c>
      <c r="I16" s="34">
        <v>61</v>
      </c>
      <c r="J16" s="35">
        <v>1476</v>
      </c>
      <c r="K16" s="36">
        <v>710</v>
      </c>
      <c r="L16" s="36">
        <v>766</v>
      </c>
      <c r="M16" s="34">
        <v>86</v>
      </c>
      <c r="N16" s="36">
        <v>424</v>
      </c>
      <c r="O16" s="36">
        <v>162</v>
      </c>
      <c r="P16" s="36">
        <v>262</v>
      </c>
    </row>
    <row r="17" spans="1:16" ht="13.5">
      <c r="A17" s="34">
        <v>12</v>
      </c>
      <c r="B17" s="36">
        <v>787</v>
      </c>
      <c r="C17" s="36">
        <v>407</v>
      </c>
      <c r="D17" s="36">
        <v>380</v>
      </c>
      <c r="E17" s="34">
        <v>37</v>
      </c>
      <c r="F17" s="35">
        <v>2209</v>
      </c>
      <c r="G17" s="35">
        <v>1070</v>
      </c>
      <c r="H17" s="35">
        <v>1139</v>
      </c>
      <c r="I17" s="34">
        <v>62</v>
      </c>
      <c r="J17" s="35">
        <v>1560</v>
      </c>
      <c r="K17" s="36">
        <v>747</v>
      </c>
      <c r="L17" s="36">
        <v>813</v>
      </c>
      <c r="M17" s="34">
        <v>87</v>
      </c>
      <c r="N17" s="36">
        <v>308</v>
      </c>
      <c r="O17" s="36">
        <v>109</v>
      </c>
      <c r="P17" s="36">
        <v>199</v>
      </c>
    </row>
    <row r="18" spans="1:16" ht="13.5">
      <c r="A18" s="34">
        <v>13</v>
      </c>
      <c r="B18" s="36">
        <v>837</v>
      </c>
      <c r="C18" s="36">
        <v>417</v>
      </c>
      <c r="D18" s="36">
        <v>420</v>
      </c>
      <c r="E18" s="34">
        <v>38</v>
      </c>
      <c r="F18" s="35">
        <v>2127</v>
      </c>
      <c r="G18" s="35">
        <v>1042</v>
      </c>
      <c r="H18" s="35">
        <v>1085</v>
      </c>
      <c r="I18" s="34">
        <v>63</v>
      </c>
      <c r="J18" s="35">
        <v>1527</v>
      </c>
      <c r="K18" s="36">
        <v>738</v>
      </c>
      <c r="L18" s="36">
        <v>789</v>
      </c>
      <c r="M18" s="34">
        <v>88</v>
      </c>
      <c r="N18" s="36">
        <v>273</v>
      </c>
      <c r="O18" s="36">
        <v>76</v>
      </c>
      <c r="P18" s="36">
        <v>197</v>
      </c>
    </row>
    <row r="19" spans="1:16" ht="13.5">
      <c r="A19" s="34">
        <v>14</v>
      </c>
      <c r="B19" s="36">
        <v>782</v>
      </c>
      <c r="C19" s="36">
        <v>407</v>
      </c>
      <c r="D19" s="36">
        <v>375</v>
      </c>
      <c r="E19" s="34">
        <v>39</v>
      </c>
      <c r="F19" s="35">
        <v>2109</v>
      </c>
      <c r="G19" s="35">
        <v>1028</v>
      </c>
      <c r="H19" s="35">
        <v>1081</v>
      </c>
      <c r="I19" s="34">
        <v>64</v>
      </c>
      <c r="J19" s="36">
        <v>965</v>
      </c>
      <c r="K19" s="36">
        <v>474</v>
      </c>
      <c r="L19" s="36">
        <v>491</v>
      </c>
      <c r="M19" s="34">
        <v>89</v>
      </c>
      <c r="N19" s="36">
        <v>244</v>
      </c>
      <c r="O19" s="36">
        <v>58</v>
      </c>
      <c r="P19" s="36">
        <v>186</v>
      </c>
    </row>
    <row r="20" spans="1:16" ht="13.5">
      <c r="A20" s="45" t="s">
        <v>70</v>
      </c>
      <c r="B20" s="46">
        <v>4268</v>
      </c>
      <c r="C20" s="46">
        <v>2087</v>
      </c>
      <c r="D20" s="46">
        <v>2181</v>
      </c>
      <c r="E20" s="45" t="s">
        <v>71</v>
      </c>
      <c r="F20" s="46">
        <v>9464</v>
      </c>
      <c r="G20" s="46">
        <v>4855</v>
      </c>
      <c r="H20" s="46">
        <v>4609</v>
      </c>
      <c r="I20" s="45" t="s">
        <v>72</v>
      </c>
      <c r="J20" s="46">
        <v>5583</v>
      </c>
      <c r="K20" s="46">
        <v>2570</v>
      </c>
      <c r="L20" s="46">
        <v>3013</v>
      </c>
      <c r="M20" s="45" t="s">
        <v>73</v>
      </c>
      <c r="N20" s="47">
        <v>659</v>
      </c>
      <c r="O20" s="47">
        <v>189</v>
      </c>
      <c r="P20" s="47">
        <v>470</v>
      </c>
    </row>
    <row r="21" spans="1:16" ht="13.5">
      <c r="A21" s="34">
        <v>15</v>
      </c>
      <c r="B21" s="36">
        <v>825</v>
      </c>
      <c r="C21" s="36">
        <v>419</v>
      </c>
      <c r="D21" s="36">
        <v>406</v>
      </c>
      <c r="E21" s="34">
        <v>40</v>
      </c>
      <c r="F21" s="35">
        <v>1982</v>
      </c>
      <c r="G21" s="36">
        <v>972</v>
      </c>
      <c r="H21" s="35">
        <v>1010</v>
      </c>
      <c r="I21" s="34">
        <v>65</v>
      </c>
      <c r="J21" s="36">
        <v>980</v>
      </c>
      <c r="K21" s="36">
        <v>485</v>
      </c>
      <c r="L21" s="36">
        <v>495</v>
      </c>
      <c r="M21" s="34">
        <v>90</v>
      </c>
      <c r="N21" s="36">
        <v>199</v>
      </c>
      <c r="O21" s="36">
        <v>69</v>
      </c>
      <c r="P21" s="36">
        <v>130</v>
      </c>
    </row>
    <row r="22" spans="1:16" ht="13.5">
      <c r="A22" s="34">
        <v>16</v>
      </c>
      <c r="B22" s="36">
        <v>780</v>
      </c>
      <c r="C22" s="36">
        <v>402</v>
      </c>
      <c r="D22" s="36">
        <v>378</v>
      </c>
      <c r="E22" s="34">
        <v>41</v>
      </c>
      <c r="F22" s="35">
        <v>2020</v>
      </c>
      <c r="G22" s="35">
        <v>1055</v>
      </c>
      <c r="H22" s="36">
        <v>965</v>
      </c>
      <c r="I22" s="34">
        <v>66</v>
      </c>
      <c r="J22" s="35">
        <v>1135</v>
      </c>
      <c r="K22" s="36">
        <v>539</v>
      </c>
      <c r="L22" s="36">
        <v>596</v>
      </c>
      <c r="M22" s="34">
        <v>91</v>
      </c>
      <c r="N22" s="36">
        <v>140</v>
      </c>
      <c r="O22" s="36">
        <v>44</v>
      </c>
      <c r="P22" s="36">
        <v>96</v>
      </c>
    </row>
    <row r="23" spans="1:16" ht="13.5">
      <c r="A23" s="34">
        <v>17</v>
      </c>
      <c r="B23" s="36">
        <v>707</v>
      </c>
      <c r="C23" s="36">
        <v>352</v>
      </c>
      <c r="D23" s="36">
        <v>355</v>
      </c>
      <c r="E23" s="34">
        <v>42</v>
      </c>
      <c r="F23" s="35">
        <v>1972</v>
      </c>
      <c r="G23" s="35">
        <v>1011</v>
      </c>
      <c r="H23" s="36">
        <v>961</v>
      </c>
      <c r="I23" s="34">
        <v>67</v>
      </c>
      <c r="J23" s="35">
        <v>1176</v>
      </c>
      <c r="K23" s="36">
        <v>523</v>
      </c>
      <c r="L23" s="36">
        <v>653</v>
      </c>
      <c r="M23" s="34">
        <v>92</v>
      </c>
      <c r="N23" s="36">
        <v>136</v>
      </c>
      <c r="O23" s="36">
        <v>34</v>
      </c>
      <c r="P23" s="36">
        <v>102</v>
      </c>
    </row>
    <row r="24" spans="1:16" ht="13.5">
      <c r="A24" s="34">
        <v>18</v>
      </c>
      <c r="B24" s="36">
        <v>924</v>
      </c>
      <c r="C24" s="36">
        <v>442</v>
      </c>
      <c r="D24" s="36">
        <v>482</v>
      </c>
      <c r="E24" s="34">
        <v>43</v>
      </c>
      <c r="F24" s="35">
        <v>1920</v>
      </c>
      <c r="G24" s="35">
        <v>1002</v>
      </c>
      <c r="H24" s="36">
        <v>918</v>
      </c>
      <c r="I24" s="34">
        <v>68</v>
      </c>
      <c r="J24" s="35">
        <v>1173</v>
      </c>
      <c r="K24" s="36">
        <v>518</v>
      </c>
      <c r="L24" s="36">
        <v>655</v>
      </c>
      <c r="M24" s="34">
        <v>93</v>
      </c>
      <c r="N24" s="36">
        <v>100</v>
      </c>
      <c r="O24" s="36">
        <v>23</v>
      </c>
      <c r="P24" s="36">
        <v>77</v>
      </c>
    </row>
    <row r="25" spans="1:16" ht="13.5">
      <c r="A25" s="34">
        <v>19</v>
      </c>
      <c r="B25" s="35">
        <v>1032</v>
      </c>
      <c r="C25" s="36">
        <v>472</v>
      </c>
      <c r="D25" s="36">
        <v>560</v>
      </c>
      <c r="E25" s="34">
        <v>44</v>
      </c>
      <c r="F25" s="35">
        <v>1570</v>
      </c>
      <c r="G25" s="36">
        <v>815</v>
      </c>
      <c r="H25" s="36">
        <v>755</v>
      </c>
      <c r="I25" s="34">
        <v>69</v>
      </c>
      <c r="J25" s="35">
        <v>1119</v>
      </c>
      <c r="K25" s="36">
        <v>505</v>
      </c>
      <c r="L25" s="36">
        <v>614</v>
      </c>
      <c r="M25" s="34">
        <v>94</v>
      </c>
      <c r="N25" s="36">
        <v>84</v>
      </c>
      <c r="O25" s="36">
        <v>19</v>
      </c>
      <c r="P25" s="36">
        <v>65</v>
      </c>
    </row>
    <row r="26" spans="1:16" ht="13.5">
      <c r="A26" s="45" t="s">
        <v>74</v>
      </c>
      <c r="B26" s="46">
        <v>6282</v>
      </c>
      <c r="C26" s="46">
        <v>2999</v>
      </c>
      <c r="D26" s="46">
        <v>3283</v>
      </c>
      <c r="E26" s="45" t="s">
        <v>75</v>
      </c>
      <c r="F26" s="46">
        <v>7952</v>
      </c>
      <c r="G26" s="46">
        <v>4115</v>
      </c>
      <c r="H26" s="46">
        <v>3837</v>
      </c>
      <c r="I26" s="45" t="s">
        <v>76</v>
      </c>
      <c r="J26" s="46">
        <v>5001</v>
      </c>
      <c r="K26" s="46">
        <v>2151</v>
      </c>
      <c r="L26" s="46">
        <v>2850</v>
      </c>
      <c r="M26" s="45" t="s">
        <v>77</v>
      </c>
      <c r="N26" s="47">
        <v>224</v>
      </c>
      <c r="O26" s="47">
        <v>41</v>
      </c>
      <c r="P26" s="47">
        <v>183</v>
      </c>
    </row>
    <row r="27" spans="1:16" ht="13.5">
      <c r="A27" s="34">
        <v>20</v>
      </c>
      <c r="B27" s="35">
        <v>1097</v>
      </c>
      <c r="C27" s="36">
        <v>520</v>
      </c>
      <c r="D27" s="36">
        <v>577</v>
      </c>
      <c r="E27" s="34">
        <v>45</v>
      </c>
      <c r="F27" s="35">
        <v>1896</v>
      </c>
      <c r="G27" s="36">
        <v>962</v>
      </c>
      <c r="H27" s="36">
        <v>934</v>
      </c>
      <c r="I27" s="34">
        <v>70</v>
      </c>
      <c r="J27" s="35">
        <v>1067</v>
      </c>
      <c r="K27" s="36">
        <v>461</v>
      </c>
      <c r="L27" s="36">
        <v>606</v>
      </c>
      <c r="M27" s="34">
        <v>95</v>
      </c>
      <c r="N27" s="36">
        <v>72</v>
      </c>
      <c r="O27" s="36">
        <v>15</v>
      </c>
      <c r="P27" s="36">
        <v>57</v>
      </c>
    </row>
    <row r="28" spans="1:16" ht="13.5">
      <c r="A28" s="34">
        <v>21</v>
      </c>
      <c r="B28" s="35">
        <v>1193</v>
      </c>
      <c r="C28" s="36">
        <v>611</v>
      </c>
      <c r="D28" s="36">
        <v>582</v>
      </c>
      <c r="E28" s="34">
        <v>46</v>
      </c>
      <c r="F28" s="35">
        <v>1674</v>
      </c>
      <c r="G28" s="36">
        <v>903</v>
      </c>
      <c r="H28" s="36">
        <v>771</v>
      </c>
      <c r="I28" s="34">
        <v>71</v>
      </c>
      <c r="J28" s="36">
        <v>884</v>
      </c>
      <c r="K28" s="36">
        <v>379</v>
      </c>
      <c r="L28" s="36">
        <v>505</v>
      </c>
      <c r="M28" s="34">
        <v>96</v>
      </c>
      <c r="N28" s="36">
        <v>65</v>
      </c>
      <c r="O28" s="36">
        <v>12</v>
      </c>
      <c r="P28" s="36">
        <v>53</v>
      </c>
    </row>
    <row r="29" spans="1:16" ht="13.5">
      <c r="A29" s="34">
        <v>22</v>
      </c>
      <c r="B29" s="35">
        <v>1302</v>
      </c>
      <c r="C29" s="36">
        <v>635</v>
      </c>
      <c r="D29" s="36">
        <v>667</v>
      </c>
      <c r="E29" s="34">
        <v>47</v>
      </c>
      <c r="F29" s="35">
        <v>1580</v>
      </c>
      <c r="G29" s="36">
        <v>824</v>
      </c>
      <c r="H29" s="36">
        <v>756</v>
      </c>
      <c r="I29" s="34">
        <v>72</v>
      </c>
      <c r="J29" s="36">
        <v>963</v>
      </c>
      <c r="K29" s="36">
        <v>413</v>
      </c>
      <c r="L29" s="36">
        <v>550</v>
      </c>
      <c r="M29" s="34">
        <v>97</v>
      </c>
      <c r="N29" s="36">
        <v>34</v>
      </c>
      <c r="O29" s="36">
        <v>6</v>
      </c>
      <c r="P29" s="36">
        <v>28</v>
      </c>
    </row>
    <row r="30" spans="1:16" ht="13.5">
      <c r="A30" s="34">
        <v>23</v>
      </c>
      <c r="B30" s="35">
        <v>1270</v>
      </c>
      <c r="C30" s="36">
        <v>606</v>
      </c>
      <c r="D30" s="36">
        <v>664</v>
      </c>
      <c r="E30" s="34">
        <v>48</v>
      </c>
      <c r="F30" s="35">
        <v>1455</v>
      </c>
      <c r="G30" s="36">
        <v>750</v>
      </c>
      <c r="H30" s="36">
        <v>705</v>
      </c>
      <c r="I30" s="34">
        <v>73</v>
      </c>
      <c r="J30" s="35">
        <v>1042</v>
      </c>
      <c r="K30" s="36">
        <v>448</v>
      </c>
      <c r="L30" s="36">
        <v>594</v>
      </c>
      <c r="M30" s="34">
        <v>98</v>
      </c>
      <c r="N30" s="36">
        <v>33</v>
      </c>
      <c r="O30" s="36">
        <v>5</v>
      </c>
      <c r="P30" s="36">
        <v>28</v>
      </c>
    </row>
    <row r="31" spans="1:16" ht="13.5">
      <c r="A31" s="34">
        <v>24</v>
      </c>
      <c r="B31" s="35">
        <v>1420</v>
      </c>
      <c r="C31" s="36">
        <v>627</v>
      </c>
      <c r="D31" s="36">
        <v>793</v>
      </c>
      <c r="E31" s="34">
        <v>49</v>
      </c>
      <c r="F31" s="35">
        <v>1347</v>
      </c>
      <c r="G31" s="36">
        <v>676</v>
      </c>
      <c r="H31" s="36">
        <v>671</v>
      </c>
      <c r="I31" s="34">
        <v>74</v>
      </c>
      <c r="J31" s="35">
        <v>1045</v>
      </c>
      <c r="K31" s="36">
        <v>450</v>
      </c>
      <c r="L31" s="36">
        <v>595</v>
      </c>
      <c r="M31" s="34">
        <v>99</v>
      </c>
      <c r="N31" s="36">
        <v>20</v>
      </c>
      <c r="O31" s="36">
        <v>3</v>
      </c>
      <c r="P31" s="36">
        <v>17</v>
      </c>
    </row>
    <row r="32" spans="1:16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4" t="s">
        <v>86</v>
      </c>
      <c r="N32" s="36">
        <v>36</v>
      </c>
      <c r="O32" s="36">
        <v>6</v>
      </c>
      <c r="P32" s="36">
        <v>30</v>
      </c>
    </row>
    <row r="33" spans="1:16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4" t="s">
        <v>78</v>
      </c>
      <c r="N33" s="36">
        <v>0</v>
      </c>
      <c r="O33" s="36">
        <v>0</v>
      </c>
      <c r="P33" s="36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SEA02255</dc:creator>
  <cp:keywords/>
  <dc:description/>
  <cp:lastModifiedBy>SEA02071</cp:lastModifiedBy>
  <cp:lastPrinted>2010-10-07T01:54:30Z</cp:lastPrinted>
  <dcterms:created xsi:type="dcterms:W3CDTF">2003-04-02T05:57:06Z</dcterms:created>
  <dcterms:modified xsi:type="dcterms:W3CDTF">2010-10-07T09:19:04Z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