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65" windowWidth="8475" windowHeight="4725" tabRatio="602" activeTab="0"/>
  </bookViews>
  <sheets>
    <sheet name="実績記録票（身体介護なし）" sheetId="1" r:id="rId1"/>
  </sheets>
  <definedNames>
    <definedName name="_xlnm.Print_Area" localSheetId="0">'実績記録票（身体介護なし）'!$A$1:$AG$90</definedName>
  </definedNames>
  <calcPr fullCalcOnLoad="1"/>
</workbook>
</file>

<file path=xl/sharedStrings.xml><?xml version="1.0" encoding="utf-8"?>
<sst xmlns="http://schemas.openxmlformats.org/spreadsheetml/2006/main" count="407" uniqueCount="102">
  <si>
    <t>年</t>
  </si>
  <si>
    <t>月分</t>
  </si>
  <si>
    <t>事業者番号</t>
  </si>
  <si>
    <t>受給者番号</t>
  </si>
  <si>
    <t>受給者氏名</t>
  </si>
  <si>
    <t>事業者名</t>
  </si>
  <si>
    <t>　  利用者負担月額上限</t>
  </si>
  <si>
    <t>円</t>
  </si>
  <si>
    <t>サービス内容　</t>
  </si>
  <si>
    <t>電話番号</t>
  </si>
  <si>
    <t>曜日</t>
  </si>
  <si>
    <t>サービス提供時間</t>
  </si>
  <si>
    <t>算定時間</t>
  </si>
  <si>
    <t>サービス時間帯に対する数量</t>
  </si>
  <si>
    <t>開始時間</t>
  </si>
  <si>
    <t>終了時間</t>
  </si>
  <si>
    <t>日中</t>
  </si>
  <si>
    <t>夜間・早朝</t>
  </si>
  <si>
    <t>深夜</t>
  </si>
  <si>
    <t>時</t>
  </si>
  <si>
    <t>分</t>
  </si>
  <si>
    <t>明細欄</t>
  </si>
  <si>
    <t>時間帯</t>
  </si>
  <si>
    <t>回数</t>
  </si>
  <si>
    <t>1　日中</t>
  </si>
  <si>
    <t>2　夜間・早朝</t>
  </si>
  <si>
    <t>枚中</t>
  </si>
  <si>
    <t>枚</t>
  </si>
  <si>
    <t>3　深夜</t>
  </si>
  <si>
    <t>開始①</t>
  </si>
  <si>
    <t>開始②</t>
  </si>
  <si>
    <t>開始③</t>
  </si>
  <si>
    <t>開始④</t>
  </si>
  <si>
    <t>開始⑤</t>
  </si>
  <si>
    <t>①</t>
  </si>
  <si>
    <t>②</t>
  </si>
  <si>
    <t>③</t>
  </si>
  <si>
    <t>④</t>
  </si>
  <si>
    <t>　⑤</t>
  </si>
  <si>
    <t>日中</t>
  </si>
  <si>
    <t>夜間早朝</t>
  </si>
  <si>
    <t>深夜</t>
  </si>
  <si>
    <t>開始時間</t>
  </si>
  <si>
    <t>終了時間</t>
  </si>
  <si>
    <t>トータル時間</t>
  </si>
  <si>
    <t>時間帯判定</t>
  </si>
  <si>
    <t>正しい時間帯表示</t>
  </si>
  <si>
    <t>同じ時間帯の最終時間</t>
  </si>
  <si>
    <t>算定時間①</t>
  </si>
  <si>
    <t>残りの時間</t>
  </si>
  <si>
    <t>次の時間帯</t>
  </si>
  <si>
    <t>正しい時間帯</t>
  </si>
  <si>
    <t>次の時間帯の開始時間</t>
  </si>
  <si>
    <t>次の時間帯の最終時間</t>
  </si>
  <si>
    <t>実績時間</t>
  </si>
  <si>
    <t>同じ時間帯の実績の終わり</t>
  </si>
  <si>
    <t>次の時間に移行するかの判定</t>
  </si>
  <si>
    <t>時間帯</t>
  </si>
  <si>
    <t>早朝</t>
  </si>
  <si>
    <t>夜間</t>
  </si>
  <si>
    <t>早朝夜間</t>
  </si>
  <si>
    <t>深夜①</t>
  </si>
  <si>
    <t>深夜②</t>
  </si>
  <si>
    <t>深夜①②</t>
  </si>
  <si>
    <t>整理番号</t>
  </si>
  <si>
    <t>利用者負担金</t>
  </si>
  <si>
    <t>上限管理後負担金</t>
  </si>
  <si>
    <t>単価</t>
  </si>
  <si>
    <t>合計</t>
  </si>
  <si>
    <t>利用者負担金（１割）</t>
  </si>
  <si>
    <t>上限管理との突合</t>
  </si>
  <si>
    <t>利用回数</t>
  </si>
  <si>
    <t>/月</t>
  </si>
  <si>
    <t>通学加算</t>
  </si>
  <si>
    <t>短時間加算</t>
  </si>
  <si>
    <t>4　短時間加算</t>
  </si>
  <si>
    <t>夜早</t>
  </si>
  <si>
    <t>１小計</t>
  </si>
  <si>
    <t>２小計</t>
  </si>
  <si>
    <t>３小計</t>
  </si>
  <si>
    <t>４小計</t>
  </si>
  <si>
    <t>1小計</t>
  </si>
  <si>
    <t>上限額超過チェック</t>
  </si>
  <si>
    <t>日</t>
  </si>
  <si>
    <t>利用区分</t>
  </si>
  <si>
    <t>契約</t>
  </si>
  <si>
    <t>実績</t>
  </si>
  <si>
    <t>時</t>
  </si>
  <si>
    <t>計</t>
  </si>
  <si>
    <t>請求金額</t>
  </si>
  <si>
    <t>利用区分チェック</t>
  </si>
  <si>
    <t>契約時間</t>
  </si>
  <si>
    <t>支給決定時間</t>
  </si>
  <si>
    <t>総費用額</t>
  </si>
  <si>
    <t>身体介護なし(高次脳機能障害）</t>
  </si>
  <si>
    <t>振り返り有無</t>
  </si>
  <si>
    <t>児童氏名</t>
  </si>
  <si>
    <t>１：社会参加等
２：通学にかかる支援</t>
  </si>
  <si>
    <t>令和</t>
  </si>
  <si>
    <t>　　移動支援明細書兼サービス提供実績記録票</t>
  </si>
  <si>
    <t>利用者
確認欄</t>
  </si>
  <si>
    <t>※注意事項
１．移動支援サービス費の請求にあたり、本帳票内に赤い警告がないことを事前に確認してください。赤い警告が消えない場合は、担当までご連絡ください。
2．2人介護もしくはサービス提供中にヘルパーが交代しているため行を分けて入力する場合は、サービス提供ごとに利用者確認欄の横（欄外）にヘルパーの押印またはサインをしてください。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</si>
</sst>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_ "/>
    <numFmt numFmtId="180" formatCode="0.00_);[Red]\(0.00\)"/>
    <numFmt numFmtId="181" formatCode="0.0"/>
    <numFmt numFmtId="182" formatCode="#,##0.0_);[Red]\(#,##0.0\)"/>
    <numFmt numFmtId="183" formatCode="#,##0.00_);[Red]\(#,##0.00\)"/>
    <numFmt numFmtId="184" formatCode="#,##0_);[Red]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HG丸ｺﾞｼｯｸM-PRO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4"/>
      <color indexed="1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HG丸ｺﾞｼｯｸM-PRO"/>
      <family val="3"/>
    </font>
    <font>
      <b/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4" borderId="11" xfId="0" applyFill="1" applyBorder="1" applyAlignment="1" applyProtection="1">
      <alignment horizontal="center"/>
      <protection locked="0"/>
    </xf>
    <xf numFmtId="0" fontId="0" fillId="33" borderId="0" xfId="0" applyFill="1" applyAlignment="1">
      <alignment vertical="center"/>
    </xf>
    <xf numFmtId="0" fontId="0" fillId="33" borderId="12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35" borderId="0" xfId="0" applyFont="1" applyFill="1" applyAlignment="1">
      <alignment/>
    </xf>
    <xf numFmtId="0" fontId="0" fillId="0" borderId="0" xfId="0" applyBorder="1" applyAlignment="1">
      <alignment horizontal="center"/>
    </xf>
    <xf numFmtId="17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/>
    </xf>
    <xf numFmtId="20" fontId="0" fillId="33" borderId="0" xfId="0" applyNumberFormat="1" applyFill="1" applyBorder="1" applyAlignment="1">
      <alignment horizontal="center" vertical="center"/>
    </xf>
    <xf numFmtId="20" fontId="0" fillId="33" borderId="0" xfId="0" applyNumberFormat="1" applyFill="1" applyBorder="1" applyAlignment="1">
      <alignment horizontal="center" vertical="center" wrapText="1"/>
    </xf>
    <xf numFmtId="177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>
      <alignment horizontal="center" vertical="center" shrinkToFit="1"/>
    </xf>
    <xf numFmtId="184" fontId="0" fillId="33" borderId="11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76" fontId="0" fillId="0" borderId="0" xfId="0" applyNumberFormat="1" applyAlignment="1">
      <alignment/>
    </xf>
    <xf numFmtId="0" fontId="8" fillId="33" borderId="13" xfId="0" applyFont="1" applyFill="1" applyBorder="1" applyAlignment="1">
      <alignment horizontal="center" vertical="center"/>
    </xf>
    <xf numFmtId="184" fontId="0" fillId="33" borderId="13" xfId="0" applyNumberFormat="1" applyFill="1" applyBorder="1" applyAlignment="1">
      <alignment/>
    </xf>
    <xf numFmtId="184" fontId="0" fillId="33" borderId="14" xfId="0" applyNumberFormat="1" applyFill="1" applyBorder="1" applyAlignment="1">
      <alignment/>
    </xf>
    <xf numFmtId="184" fontId="0" fillId="33" borderId="15" xfId="0" applyNumberFormat="1" applyFill="1" applyBorder="1" applyAlignment="1">
      <alignment/>
    </xf>
    <xf numFmtId="182" fontId="0" fillId="34" borderId="0" xfId="0" applyNumberFormat="1" applyFill="1" applyAlignment="1">
      <alignment horizontal="center"/>
    </xf>
    <xf numFmtId="0" fontId="0" fillId="34" borderId="10" xfId="0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 horizontal="center" vertical="center"/>
    </xf>
    <xf numFmtId="0" fontId="0" fillId="33" borderId="10" xfId="0" applyFill="1" applyBorder="1" applyAlignment="1" applyProtection="1">
      <alignment horizontal="center"/>
      <protection/>
    </xf>
    <xf numFmtId="184" fontId="0" fillId="33" borderId="0" xfId="0" applyNumberForma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184" fontId="0" fillId="33" borderId="0" xfId="0" applyNumberFormat="1" applyFill="1" applyBorder="1" applyAlignment="1">
      <alignment/>
    </xf>
    <xf numFmtId="0" fontId="19" fillId="33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vertical="center" indent="4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8" fillId="35" borderId="16" xfId="0" applyFont="1" applyFill="1" applyBorder="1" applyAlignment="1">
      <alignment horizontal="center" vertical="center" shrinkToFit="1"/>
    </xf>
    <xf numFmtId="0" fontId="8" fillId="35" borderId="17" xfId="0" applyFont="1" applyFill="1" applyBorder="1" applyAlignment="1">
      <alignment horizontal="center" vertical="center" shrinkToFit="1"/>
    </xf>
    <xf numFmtId="184" fontId="0" fillId="35" borderId="18" xfId="0" applyNumberFormat="1" applyFill="1" applyBorder="1" applyAlignment="1">
      <alignment/>
    </xf>
    <xf numFmtId="0" fontId="7" fillId="0" borderId="0" xfId="0" applyFont="1" applyAlignment="1">
      <alignment/>
    </xf>
    <xf numFmtId="0" fontId="21" fillId="33" borderId="0" xfId="0" applyFont="1" applyFill="1" applyAlignment="1">
      <alignment horizontal="left" vertical="center" wrapText="1"/>
    </xf>
    <xf numFmtId="0" fontId="7" fillId="33" borderId="19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184" fontId="0" fillId="35" borderId="22" xfId="0" applyNumberFormat="1" applyFill="1" applyBorder="1" applyAlignment="1">
      <alignment horizontal="center"/>
    </xf>
    <xf numFmtId="184" fontId="0" fillId="35" borderId="20" xfId="0" applyNumberFormat="1" applyFill="1" applyBorder="1" applyAlignment="1">
      <alignment horizontal="center"/>
    </xf>
    <xf numFmtId="184" fontId="0" fillId="35" borderId="23" xfId="0" applyNumberFormat="1" applyFill="1" applyBorder="1" applyAlignment="1">
      <alignment horizontal="center"/>
    </xf>
    <xf numFmtId="0" fontId="7" fillId="33" borderId="24" xfId="0" applyFont="1" applyFill="1" applyBorder="1" applyAlignment="1">
      <alignment horizontal="left"/>
    </xf>
    <xf numFmtId="184" fontId="0" fillId="33" borderId="0" xfId="0" applyNumberFormat="1" applyFill="1" applyBorder="1" applyAlignment="1">
      <alignment horizontal="center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0" fontId="0" fillId="33" borderId="23" xfId="0" applyFill="1" applyBorder="1" applyAlignment="1">
      <alignment horizontal="right"/>
    </xf>
    <xf numFmtId="0" fontId="7" fillId="33" borderId="25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33" borderId="26" xfId="0" applyFont="1" applyFill="1" applyBorder="1" applyAlignment="1">
      <alignment horizontal="left"/>
    </xf>
    <xf numFmtId="0" fontId="0" fillId="33" borderId="27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shrinkToFit="1"/>
    </xf>
    <xf numFmtId="0" fontId="8" fillId="33" borderId="35" xfId="0" applyFont="1" applyFill="1" applyBorder="1" applyAlignment="1">
      <alignment horizontal="center" vertical="center" shrinkToFit="1"/>
    </xf>
    <xf numFmtId="38" fontId="0" fillId="0" borderId="31" xfId="49" applyFont="1" applyBorder="1" applyAlignment="1">
      <alignment horizontal="right" vertical="center"/>
    </xf>
    <xf numFmtId="38" fontId="0" fillId="0" borderId="36" xfId="49" applyFont="1" applyBorder="1" applyAlignment="1">
      <alignment horizontal="right" vertical="center"/>
    </xf>
    <xf numFmtId="38" fontId="0" fillId="0" borderId="37" xfId="49" applyFont="1" applyBorder="1" applyAlignment="1">
      <alignment horizontal="right" vertical="center"/>
    </xf>
    <xf numFmtId="38" fontId="0" fillId="0" borderId="38" xfId="49" applyFont="1" applyBorder="1" applyAlignment="1">
      <alignment horizontal="right" vertical="center"/>
    </xf>
    <xf numFmtId="38" fontId="0" fillId="0" borderId="31" xfId="49" applyFont="1" applyBorder="1" applyAlignment="1">
      <alignment horizontal="right" vertical="center" shrinkToFit="1"/>
    </xf>
    <xf numFmtId="38" fontId="0" fillId="0" borderId="36" xfId="49" applyFont="1" applyBorder="1" applyAlignment="1">
      <alignment horizontal="right" vertical="center" shrinkToFit="1"/>
    </xf>
    <xf numFmtId="38" fontId="0" fillId="0" borderId="37" xfId="49" applyFont="1" applyBorder="1" applyAlignment="1">
      <alignment horizontal="right" vertical="center" shrinkToFit="1"/>
    </xf>
    <xf numFmtId="38" fontId="0" fillId="0" borderId="38" xfId="49" applyFont="1" applyBorder="1" applyAlignment="1">
      <alignment horizontal="right" vertical="center" shrinkToFit="1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36" xfId="0" applyFill="1" applyBorder="1" applyAlignment="1" applyProtection="1">
      <alignment horizontal="center" vertical="center"/>
      <protection locked="0"/>
    </xf>
    <xf numFmtId="0" fontId="0" fillId="34" borderId="37" xfId="0" applyFill="1" applyBorder="1" applyAlignment="1" applyProtection="1">
      <alignment horizontal="center" vertical="center"/>
      <protection locked="0"/>
    </xf>
    <xf numFmtId="0" fontId="0" fillId="34" borderId="39" xfId="0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 applyProtection="1">
      <alignment horizontal="center" vertical="center"/>
      <protection locked="0"/>
    </xf>
    <xf numFmtId="0" fontId="10" fillId="34" borderId="40" xfId="0" applyFont="1" applyFill="1" applyBorder="1" applyAlignment="1" applyProtection="1">
      <alignment horizontal="center" vertical="center"/>
      <protection locked="0"/>
    </xf>
    <xf numFmtId="0" fontId="10" fillId="34" borderId="41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/>
    </xf>
    <xf numFmtId="0" fontId="12" fillId="33" borderId="46" xfId="0" applyFont="1" applyFill="1" applyBorder="1" applyAlignment="1">
      <alignment horizontal="center"/>
    </xf>
    <xf numFmtId="0" fontId="12" fillId="33" borderId="47" xfId="0" applyFont="1" applyFill="1" applyBorder="1" applyAlignment="1">
      <alignment horizontal="center"/>
    </xf>
    <xf numFmtId="0" fontId="12" fillId="33" borderId="48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4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0" borderId="3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8" fillId="33" borderId="53" xfId="0" applyFont="1" applyFill="1" applyBorder="1" applyAlignment="1">
      <alignment horizontal="center" vertical="center" shrinkToFit="1"/>
    </xf>
    <xf numFmtId="0" fontId="8" fillId="33" borderId="55" xfId="0" applyFont="1" applyFill="1" applyBorder="1" applyAlignment="1">
      <alignment horizontal="center" vertical="center" shrinkToFit="1"/>
    </xf>
    <xf numFmtId="0" fontId="0" fillId="33" borderId="53" xfId="0" applyFill="1" applyBorder="1" applyAlignment="1">
      <alignment horizontal="center" vertical="center" shrinkToFit="1"/>
    </xf>
    <xf numFmtId="0" fontId="0" fillId="33" borderId="54" xfId="0" applyFill="1" applyBorder="1" applyAlignment="1">
      <alignment horizontal="center" vertical="center" shrinkToFit="1"/>
    </xf>
    <xf numFmtId="0" fontId="0" fillId="33" borderId="55" xfId="0" applyFill="1" applyBorder="1" applyAlignment="1">
      <alignment horizontal="center" vertical="center" shrinkToFit="1"/>
    </xf>
    <xf numFmtId="181" fontId="0" fillId="0" borderId="0" xfId="0" applyNumberFormat="1" applyAlignment="1">
      <alignment horizontal="center"/>
    </xf>
    <xf numFmtId="177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182" fontId="0" fillId="34" borderId="0" xfId="0" applyNumberFormat="1" applyFill="1" applyAlignment="1">
      <alignment horizontal="center"/>
    </xf>
    <xf numFmtId="178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79" fontId="0" fillId="0" borderId="0" xfId="0" applyNumberFormat="1" applyFill="1" applyAlignment="1">
      <alignment horizontal="center"/>
    </xf>
    <xf numFmtId="181" fontId="0" fillId="35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8" fontId="0" fillId="37" borderId="0" xfId="0" applyNumberFormat="1" applyFill="1" applyAlignment="1">
      <alignment horizontal="center"/>
    </xf>
    <xf numFmtId="177" fontId="0" fillId="37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 horizontal="center"/>
    </xf>
    <xf numFmtId="181" fontId="0" fillId="37" borderId="0" xfId="0" applyNumberFormat="1" applyFill="1" applyAlignment="1">
      <alignment horizontal="center"/>
    </xf>
    <xf numFmtId="181" fontId="0" fillId="0" borderId="0" xfId="0" applyNumberFormat="1" applyFill="1" applyAlignment="1">
      <alignment horizontal="center"/>
    </xf>
    <xf numFmtId="176" fontId="0" fillId="0" borderId="0" xfId="0" applyNumberFormat="1" applyAlignment="1">
      <alignment horizontal="center"/>
    </xf>
    <xf numFmtId="0" fontId="18" fillId="33" borderId="0" xfId="0" applyFont="1" applyFill="1" applyBorder="1" applyAlignment="1">
      <alignment horizontal="center"/>
    </xf>
    <xf numFmtId="182" fontId="0" fillId="0" borderId="0" xfId="0" applyNumberFormat="1" applyAlignment="1">
      <alignment horizontal="center"/>
    </xf>
    <xf numFmtId="181" fontId="0" fillId="33" borderId="56" xfId="0" applyNumberFormat="1" applyFill="1" applyBorder="1" applyAlignment="1">
      <alignment horizontal="center" vertical="center" wrapText="1"/>
    </xf>
    <xf numFmtId="181" fontId="0" fillId="33" borderId="57" xfId="0" applyNumberFormat="1" applyFill="1" applyBorder="1" applyAlignment="1">
      <alignment horizontal="center" vertical="center" wrapText="1"/>
    </xf>
    <xf numFmtId="181" fontId="0" fillId="33" borderId="58" xfId="0" applyNumberFormat="1" applyFill="1" applyBorder="1" applyAlignment="1">
      <alignment horizontal="center" vertical="center"/>
    </xf>
    <xf numFmtId="181" fontId="0" fillId="33" borderId="57" xfId="0" applyNumberFormat="1" applyFill="1" applyBorder="1" applyAlignment="1">
      <alignment horizontal="center" vertical="center"/>
    </xf>
    <xf numFmtId="181" fontId="0" fillId="33" borderId="58" xfId="0" applyNumberFormat="1" applyFill="1" applyBorder="1" applyAlignment="1">
      <alignment horizontal="center" vertical="center" wrapText="1"/>
    </xf>
    <xf numFmtId="181" fontId="0" fillId="33" borderId="59" xfId="0" applyNumberFormat="1" applyFill="1" applyBorder="1" applyAlignment="1">
      <alignment horizontal="center" vertical="center" wrapText="1"/>
    </xf>
    <xf numFmtId="179" fontId="0" fillId="33" borderId="60" xfId="0" applyNumberFormat="1" applyFill="1" applyBorder="1" applyAlignment="1">
      <alignment horizontal="center" vertical="center" wrapText="1"/>
    </xf>
    <xf numFmtId="179" fontId="0" fillId="33" borderId="61" xfId="0" applyNumberFormat="1" applyFill="1" applyBorder="1" applyAlignment="1">
      <alignment horizontal="center" vertical="center" wrapText="1"/>
    </xf>
    <xf numFmtId="179" fontId="0" fillId="34" borderId="60" xfId="0" applyNumberFormat="1" applyFill="1" applyBorder="1" applyAlignment="1" applyProtection="1">
      <alignment horizontal="center" vertical="center" wrapText="1"/>
      <protection locked="0"/>
    </xf>
    <xf numFmtId="179" fontId="0" fillId="34" borderId="61" xfId="0" applyNumberFormat="1" applyFill="1" applyBorder="1" applyAlignment="1" applyProtection="1">
      <alignment horizontal="center" vertical="center" wrapText="1"/>
      <protection locked="0"/>
    </xf>
    <xf numFmtId="0" fontId="18" fillId="33" borderId="62" xfId="0" applyFont="1" applyFill="1" applyBorder="1" applyAlignment="1">
      <alignment horizontal="center"/>
    </xf>
    <xf numFmtId="0" fontId="18" fillId="33" borderId="24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0" fontId="18" fillId="33" borderId="63" xfId="0" applyFont="1" applyFill="1" applyBorder="1" applyAlignment="1">
      <alignment horizontal="center"/>
    </xf>
    <xf numFmtId="0" fontId="18" fillId="33" borderId="39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0" fillId="33" borderId="24" xfId="0" applyNumberFormat="1" applyFill="1" applyBorder="1" applyAlignment="1">
      <alignment horizontal="center" vertical="center"/>
    </xf>
    <xf numFmtId="0" fontId="0" fillId="33" borderId="39" xfId="0" applyNumberFormat="1" applyFill="1" applyBorder="1" applyAlignment="1">
      <alignment horizontal="center" vertical="center"/>
    </xf>
    <xf numFmtId="20" fontId="0" fillId="33" borderId="36" xfId="0" applyNumberFormat="1" applyFill="1" applyBorder="1" applyAlignment="1">
      <alignment horizontal="center" vertical="center"/>
    </xf>
    <xf numFmtId="20" fontId="0" fillId="33" borderId="38" xfId="0" applyNumberFormat="1" applyFill="1" applyBorder="1" applyAlignment="1">
      <alignment horizontal="center" vertical="center"/>
    </xf>
    <xf numFmtId="0" fontId="0" fillId="33" borderId="31" xfId="0" applyNumberFormat="1" applyFill="1" applyBorder="1" applyAlignment="1">
      <alignment horizontal="center" vertical="center"/>
    </xf>
    <xf numFmtId="0" fontId="0" fillId="33" borderId="37" xfId="0" applyNumberForma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20" fontId="0" fillId="33" borderId="64" xfId="0" applyNumberFormat="1" applyFill="1" applyBorder="1" applyAlignment="1">
      <alignment horizontal="center" vertical="center"/>
    </xf>
    <xf numFmtId="20" fontId="0" fillId="33" borderId="65" xfId="0" applyNumberFormat="1" applyFill="1" applyBorder="1" applyAlignment="1">
      <alignment horizontal="center" vertical="center"/>
    </xf>
    <xf numFmtId="0" fontId="0" fillId="34" borderId="31" xfId="0" applyNumberFormat="1" applyFill="1" applyBorder="1" applyAlignment="1" applyProtection="1">
      <alignment horizontal="center" vertical="center"/>
      <protection locked="0"/>
    </xf>
    <xf numFmtId="0" fontId="0" fillId="34" borderId="37" xfId="0" applyFill="1" applyBorder="1" applyAlignment="1" applyProtection="1">
      <alignment/>
      <protection locked="0"/>
    </xf>
    <xf numFmtId="0" fontId="0" fillId="33" borderId="39" xfId="0" applyFill="1" applyBorder="1" applyAlignment="1">
      <alignment/>
    </xf>
    <xf numFmtId="0" fontId="0" fillId="34" borderId="24" xfId="0" applyNumberFormat="1" applyFill="1" applyBorder="1" applyAlignment="1" applyProtection="1">
      <alignment horizontal="center" vertical="center"/>
      <protection locked="0"/>
    </xf>
    <xf numFmtId="0" fontId="0" fillId="34" borderId="39" xfId="0" applyFill="1" applyBorder="1" applyAlignment="1" applyProtection="1">
      <alignment/>
      <protection locked="0"/>
    </xf>
    <xf numFmtId="0" fontId="0" fillId="33" borderId="62" xfId="0" applyNumberFormat="1" applyFill="1" applyBorder="1" applyAlignment="1">
      <alignment horizontal="center" vertical="center"/>
    </xf>
    <xf numFmtId="0" fontId="0" fillId="33" borderId="63" xfId="0" applyNumberFormat="1" applyFill="1" applyBorder="1" applyAlignment="1">
      <alignment horizontal="center" vertical="center"/>
    </xf>
    <xf numFmtId="0" fontId="0" fillId="34" borderId="66" xfId="0" applyFill="1" applyBorder="1" applyAlignment="1" applyProtection="1">
      <alignment horizontal="center" vertical="center"/>
      <protection locked="0"/>
    </xf>
    <xf numFmtId="0" fontId="0" fillId="34" borderId="67" xfId="0" applyFill="1" applyBorder="1" applyAlignment="1" applyProtection="1">
      <alignment horizontal="center" vertical="center"/>
      <protection locked="0"/>
    </xf>
    <xf numFmtId="0" fontId="0" fillId="34" borderId="68" xfId="0" applyFill="1" applyBorder="1" applyAlignment="1" applyProtection="1">
      <alignment horizontal="center" vertical="center"/>
      <protection locked="0"/>
    </xf>
    <xf numFmtId="0" fontId="0" fillId="33" borderId="36" xfId="0" applyNumberFormat="1" applyFill="1" applyBorder="1" applyAlignment="1">
      <alignment horizontal="center" vertical="center"/>
    </xf>
    <xf numFmtId="0" fontId="0" fillId="33" borderId="38" xfId="0" applyFill="1" applyBorder="1" applyAlignment="1">
      <alignment/>
    </xf>
    <xf numFmtId="181" fontId="0" fillId="33" borderId="69" xfId="0" applyNumberFormat="1" applyFill="1" applyBorder="1" applyAlignment="1">
      <alignment horizontal="center" vertical="center" wrapText="1"/>
    </xf>
    <xf numFmtId="181" fontId="0" fillId="33" borderId="70" xfId="0" applyNumberFormat="1" applyFill="1" applyBorder="1" applyAlignment="1">
      <alignment horizontal="center" vertical="center" wrapText="1"/>
    </xf>
    <xf numFmtId="181" fontId="0" fillId="33" borderId="71" xfId="0" applyNumberFormat="1" applyFill="1" applyBorder="1" applyAlignment="1">
      <alignment horizontal="center" vertical="center" wrapText="1"/>
    </xf>
    <xf numFmtId="181" fontId="0" fillId="33" borderId="72" xfId="0" applyNumberFormat="1" applyFill="1" applyBorder="1" applyAlignment="1">
      <alignment horizontal="center" vertical="center" wrapText="1"/>
    </xf>
    <xf numFmtId="181" fontId="0" fillId="33" borderId="73" xfId="0" applyNumberFormat="1" applyFill="1" applyBorder="1" applyAlignment="1">
      <alignment horizontal="center" vertical="center"/>
    </xf>
    <xf numFmtId="181" fontId="0" fillId="33" borderId="70" xfId="0" applyNumberFormat="1" applyFill="1" applyBorder="1" applyAlignment="1">
      <alignment horizontal="center" vertical="center"/>
    </xf>
    <xf numFmtId="181" fontId="0" fillId="33" borderId="74" xfId="0" applyNumberFormat="1" applyFill="1" applyBorder="1" applyAlignment="1">
      <alignment horizontal="center" vertical="center"/>
    </xf>
    <xf numFmtId="181" fontId="0" fillId="33" borderId="72" xfId="0" applyNumberFormat="1" applyFill="1" applyBorder="1" applyAlignment="1">
      <alignment horizontal="center" vertical="center"/>
    </xf>
    <xf numFmtId="181" fontId="0" fillId="33" borderId="73" xfId="0" applyNumberFormat="1" applyFill="1" applyBorder="1" applyAlignment="1">
      <alignment horizontal="center" vertical="center" wrapText="1"/>
    </xf>
    <xf numFmtId="181" fontId="0" fillId="33" borderId="75" xfId="0" applyNumberFormat="1" applyFill="1" applyBorder="1" applyAlignment="1">
      <alignment horizontal="center" vertical="center" wrapText="1"/>
    </xf>
    <xf numFmtId="181" fontId="0" fillId="33" borderId="74" xfId="0" applyNumberFormat="1" applyFill="1" applyBorder="1" applyAlignment="1">
      <alignment horizontal="center" vertical="center" wrapText="1"/>
    </xf>
    <xf numFmtId="181" fontId="0" fillId="33" borderId="76" xfId="0" applyNumberFormat="1" applyFill="1" applyBorder="1" applyAlignment="1">
      <alignment horizontal="center" vertical="center" wrapText="1"/>
    </xf>
    <xf numFmtId="176" fontId="0" fillId="33" borderId="77" xfId="0" applyNumberFormat="1" applyFill="1" applyBorder="1" applyAlignment="1">
      <alignment horizontal="center" vertical="center" wrapText="1"/>
    </xf>
    <xf numFmtId="176" fontId="0" fillId="33" borderId="61" xfId="0" applyNumberFormat="1" applyFill="1" applyBorder="1" applyAlignment="1">
      <alignment horizontal="center" vertical="center" wrapText="1"/>
    </xf>
    <xf numFmtId="176" fontId="0" fillId="34" borderId="77" xfId="0" applyNumberFormat="1" applyFill="1" applyBorder="1" applyAlignment="1" applyProtection="1">
      <alignment horizontal="center" vertical="center" wrapText="1"/>
      <protection locked="0"/>
    </xf>
    <xf numFmtId="176" fontId="0" fillId="34" borderId="61" xfId="0" applyNumberFormat="1" applyFill="1" applyBorder="1" applyAlignment="1" applyProtection="1">
      <alignment horizontal="center" vertical="center" wrapText="1"/>
      <protection locked="0"/>
    </xf>
    <xf numFmtId="0" fontId="18" fillId="33" borderId="69" xfId="0" applyFont="1" applyFill="1" applyBorder="1" applyAlignment="1">
      <alignment horizontal="center"/>
    </xf>
    <xf numFmtId="0" fontId="18" fillId="33" borderId="78" xfId="0" applyFont="1" applyFill="1" applyBorder="1" applyAlignment="1">
      <alignment horizontal="center"/>
    </xf>
    <xf numFmtId="0" fontId="18" fillId="33" borderId="79" xfId="0" applyFont="1" applyFill="1" applyBorder="1" applyAlignment="1">
      <alignment horizontal="center"/>
    </xf>
    <xf numFmtId="0" fontId="0" fillId="33" borderId="80" xfId="0" applyNumberFormat="1" applyFill="1" applyBorder="1" applyAlignment="1">
      <alignment horizontal="center" vertical="center"/>
    </xf>
    <xf numFmtId="20" fontId="0" fillId="33" borderId="81" xfId="0" applyNumberFormat="1" applyFill="1" applyBorder="1" applyAlignment="1">
      <alignment horizontal="center" vertical="center"/>
    </xf>
    <xf numFmtId="0" fontId="0" fillId="33" borderId="82" xfId="0" applyNumberFormat="1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20" fontId="0" fillId="33" borderId="83" xfId="0" applyNumberFormat="1" applyFill="1" applyBorder="1" applyAlignment="1">
      <alignment horizontal="center" vertical="center"/>
    </xf>
    <xf numFmtId="0" fontId="0" fillId="34" borderId="84" xfId="0" applyNumberFormat="1" applyFill="1" applyBorder="1" applyAlignment="1" applyProtection="1">
      <alignment horizontal="center" vertical="center"/>
      <protection locked="0"/>
    </xf>
    <xf numFmtId="0" fontId="0" fillId="34" borderId="37" xfId="0" applyNumberFormat="1" applyFill="1" applyBorder="1" applyAlignment="1" applyProtection="1">
      <alignment horizontal="center" vertical="center"/>
      <protection locked="0"/>
    </xf>
    <xf numFmtId="0" fontId="0" fillId="33" borderId="78" xfId="0" applyNumberFormat="1" applyFill="1" applyBorder="1" applyAlignment="1">
      <alignment horizontal="center" vertical="center"/>
    </xf>
    <xf numFmtId="0" fontId="0" fillId="34" borderId="78" xfId="0" applyNumberFormat="1" applyFill="1" applyBorder="1" applyAlignment="1" applyProtection="1">
      <alignment horizontal="center" vertical="center"/>
      <protection locked="0"/>
    </xf>
    <xf numFmtId="0" fontId="0" fillId="34" borderId="39" xfId="0" applyNumberFormat="1" applyFill="1" applyBorder="1" applyAlignment="1" applyProtection="1">
      <alignment horizontal="center" vertical="center"/>
      <protection locked="0"/>
    </xf>
    <xf numFmtId="0" fontId="0" fillId="33" borderId="85" xfId="0" applyNumberFormat="1" applyFill="1" applyBorder="1" applyAlignment="1">
      <alignment horizontal="center" vertical="center"/>
    </xf>
    <xf numFmtId="0" fontId="0" fillId="33" borderId="20" xfId="0" applyNumberFormat="1" applyFill="1" applyBorder="1" applyAlignment="1">
      <alignment horizontal="center" vertical="center"/>
    </xf>
    <xf numFmtId="0" fontId="0" fillId="33" borderId="86" xfId="0" applyNumberFormat="1" applyFill="1" applyBorder="1" applyAlignment="1">
      <alignment horizontal="center" vertical="center"/>
    </xf>
    <xf numFmtId="0" fontId="0" fillId="34" borderId="87" xfId="0" applyFill="1" applyBorder="1" applyAlignment="1" applyProtection="1">
      <alignment horizontal="center" vertical="center"/>
      <protection locked="0"/>
    </xf>
    <xf numFmtId="0" fontId="0" fillId="34" borderId="84" xfId="0" applyFill="1" applyBorder="1" applyAlignment="1" applyProtection="1">
      <alignment horizontal="center" vertical="center"/>
      <protection locked="0"/>
    </xf>
    <xf numFmtId="0" fontId="0" fillId="34" borderId="88" xfId="0" applyFill="1" applyBorder="1" applyAlignment="1" applyProtection="1">
      <alignment horizontal="center" vertical="center"/>
      <protection locked="0"/>
    </xf>
    <xf numFmtId="0" fontId="0" fillId="33" borderId="89" xfId="0" applyNumberFormat="1" applyFill="1" applyBorder="1" applyAlignment="1">
      <alignment horizontal="center" vertical="center"/>
    </xf>
    <xf numFmtId="0" fontId="0" fillId="33" borderId="23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top" textRotation="255" shrinkToFit="1"/>
    </xf>
    <xf numFmtId="0" fontId="7" fillId="33" borderId="90" xfId="0" applyFont="1" applyFill="1" applyBorder="1" applyAlignment="1">
      <alignment horizontal="center" vertical="top" textRotation="255" shrinkToFit="1"/>
    </xf>
    <xf numFmtId="0" fontId="7" fillId="33" borderId="91" xfId="0" applyFont="1" applyFill="1" applyBorder="1" applyAlignment="1">
      <alignment horizontal="center" vertical="top" textRotation="255" shrinkToFit="1"/>
    </xf>
    <xf numFmtId="0" fontId="0" fillId="33" borderId="62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92" xfId="0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0" fillId="33" borderId="94" xfId="0" applyFill="1" applyBorder="1" applyAlignment="1">
      <alignment horizontal="center" vertical="center"/>
    </xf>
    <xf numFmtId="0" fontId="0" fillId="33" borderId="95" xfId="0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/>
    </xf>
    <xf numFmtId="0" fontId="0" fillId="33" borderId="96" xfId="0" applyFill="1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0" fillId="33" borderId="97" xfId="0" applyFill="1" applyBorder="1" applyAlignment="1">
      <alignment horizontal="center" vertical="center"/>
    </xf>
    <xf numFmtId="0" fontId="0" fillId="33" borderId="98" xfId="0" applyFill="1" applyBorder="1" applyAlignment="1">
      <alignment horizontal="center" vertical="center"/>
    </xf>
    <xf numFmtId="0" fontId="8" fillId="33" borderId="99" xfId="0" applyFont="1" applyFill="1" applyBorder="1" applyAlignment="1">
      <alignment horizontal="center" vertical="center" shrinkToFit="1"/>
    </xf>
    <xf numFmtId="0" fontId="8" fillId="33" borderId="100" xfId="0" applyFont="1" applyFill="1" applyBorder="1" applyAlignment="1">
      <alignment horizontal="center" vertical="center" shrinkToFit="1"/>
    </xf>
    <xf numFmtId="0" fontId="8" fillId="33" borderId="93" xfId="0" applyFont="1" applyFill="1" applyBorder="1" applyAlignment="1">
      <alignment horizontal="center" vertical="center" shrinkToFit="1"/>
    </xf>
    <xf numFmtId="0" fontId="8" fillId="33" borderId="101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102" xfId="0" applyFont="1" applyFill="1" applyBorder="1" applyAlignment="1">
      <alignment horizontal="center" vertical="center" shrinkToFit="1"/>
    </xf>
    <xf numFmtId="0" fontId="8" fillId="33" borderId="103" xfId="0" applyFont="1" applyFill="1" applyBorder="1" applyAlignment="1">
      <alignment horizontal="center" vertical="center" shrinkToFit="1"/>
    </xf>
    <xf numFmtId="0" fontId="8" fillId="33" borderId="98" xfId="0" applyFont="1" applyFill="1" applyBorder="1" applyAlignment="1">
      <alignment horizontal="center" vertical="center" shrinkToFit="1"/>
    </xf>
    <xf numFmtId="0" fontId="14" fillId="33" borderId="0" xfId="0" applyFont="1" applyFill="1" applyAlignment="1">
      <alignment horizontal="left" vertical="center" shrinkToFit="1"/>
    </xf>
    <xf numFmtId="0" fontId="17" fillId="33" borderId="0" xfId="0" applyFont="1" applyFill="1" applyAlignment="1">
      <alignment horizontal="center"/>
    </xf>
    <xf numFmtId="0" fontId="17" fillId="33" borderId="39" xfId="0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/>
    </xf>
    <xf numFmtId="0" fontId="0" fillId="33" borderId="104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top" textRotation="255" wrapText="1"/>
    </xf>
    <xf numFmtId="0" fontId="5" fillId="0" borderId="104" xfId="0" applyFont="1" applyBorder="1" applyAlignment="1">
      <alignment horizontal="center" vertical="top" textRotation="255"/>
    </xf>
    <xf numFmtId="0" fontId="5" fillId="0" borderId="105" xfId="0" applyFont="1" applyBorder="1" applyAlignment="1">
      <alignment horizontal="center" vertical="top" textRotation="255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33" borderId="35" xfId="0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shrinkToFit="1"/>
    </xf>
    <xf numFmtId="181" fontId="13" fillId="34" borderId="12" xfId="0" applyNumberFormat="1" applyFont="1" applyFill="1" applyBorder="1" applyAlignment="1" applyProtection="1">
      <alignment horizontal="center"/>
      <protection locked="0"/>
    </xf>
    <xf numFmtId="181" fontId="13" fillId="33" borderId="12" xfId="0" applyNumberFormat="1" applyFont="1" applyFill="1" applyBorder="1" applyAlignment="1" applyProtection="1">
      <alignment horizontal="center"/>
      <protection/>
    </xf>
    <xf numFmtId="181" fontId="13" fillId="34" borderId="1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 applyProtection="1">
      <alignment horizontal="center" shrinkToFit="1"/>
      <protection/>
    </xf>
    <xf numFmtId="0" fontId="0" fillId="33" borderId="10" xfId="0" applyFill="1" applyBorder="1" applyAlignment="1">
      <alignment horizontal="center"/>
    </xf>
    <xf numFmtId="0" fontId="16" fillId="33" borderId="12" xfId="0" applyFont="1" applyFill="1" applyBorder="1" applyAlignment="1">
      <alignment horizontal="center" shrinkToFit="1"/>
    </xf>
    <xf numFmtId="0" fontId="18" fillId="33" borderId="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 applyProtection="1">
      <alignment horizontal="center"/>
      <protection locked="0"/>
    </xf>
    <xf numFmtId="181" fontId="13" fillId="33" borderId="10" xfId="0" applyNumberFormat="1" applyFont="1" applyFill="1" applyBorder="1" applyAlignment="1" applyProtection="1">
      <alignment horizontal="center"/>
      <protection/>
    </xf>
    <xf numFmtId="0" fontId="0" fillId="33" borderId="12" xfId="0" applyFill="1" applyBorder="1" applyAlignment="1">
      <alignment horizontal="center" vertical="center"/>
    </xf>
    <xf numFmtId="0" fontId="6" fillId="34" borderId="12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>
      <alignment horizontal="center"/>
    </xf>
    <xf numFmtId="0" fontId="0" fillId="34" borderId="12" xfId="0" applyFill="1" applyBorder="1" applyAlignment="1" applyProtection="1">
      <alignment horizontal="center"/>
      <protection locked="0"/>
    </xf>
    <xf numFmtId="0" fontId="18" fillId="33" borderId="0" xfId="0" applyFont="1" applyFill="1" applyAlignment="1" applyProtection="1">
      <alignment horizontal="center" vertical="center" wrapText="1"/>
      <protection/>
    </xf>
    <xf numFmtId="0" fontId="0" fillId="33" borderId="107" xfId="0" applyFill="1" applyBorder="1" applyAlignment="1">
      <alignment horizontal="left" vertical="center"/>
    </xf>
    <xf numFmtId="38" fontId="6" fillId="34" borderId="12" xfId="49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center"/>
    </xf>
    <xf numFmtId="0" fontId="0" fillId="33" borderId="0" xfId="0" applyFill="1" applyBorder="1" applyAlignment="1">
      <alignment horizontal="left" vertical="center"/>
    </xf>
    <xf numFmtId="0" fontId="20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3</xdr:row>
      <xdr:rowOff>9525</xdr:rowOff>
    </xdr:from>
    <xdr:to>
      <xdr:col>32</xdr:col>
      <xdr:colOff>200025</xdr:colOff>
      <xdr:row>9</xdr:row>
      <xdr:rowOff>238125</xdr:rowOff>
    </xdr:to>
    <xdr:sp>
      <xdr:nvSpPr>
        <xdr:cNvPr id="1" name="Rectangle 42"/>
        <xdr:cNvSpPr>
          <a:spLocks/>
        </xdr:cNvSpPr>
      </xdr:nvSpPr>
      <xdr:spPr>
        <a:xfrm>
          <a:off x="5305425" y="723900"/>
          <a:ext cx="3895725" cy="1857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285750</xdr:colOff>
      <xdr:row>0</xdr:row>
      <xdr:rowOff>47625</xdr:rowOff>
    </xdr:from>
    <xdr:to>
      <xdr:col>31</xdr:col>
      <xdr:colOff>104775</xdr:colOff>
      <xdr:row>2</xdr:row>
      <xdr:rowOff>180975</xdr:rowOff>
    </xdr:to>
    <xdr:grpSp>
      <xdr:nvGrpSpPr>
        <xdr:cNvPr id="2" name="Group 46"/>
        <xdr:cNvGrpSpPr>
          <a:grpSpLocks/>
        </xdr:cNvGrpSpPr>
      </xdr:nvGrpSpPr>
      <xdr:grpSpPr>
        <a:xfrm>
          <a:off x="8115300" y="47625"/>
          <a:ext cx="695325" cy="628650"/>
          <a:chOff x="809" y="0"/>
          <a:chExt cx="72" cy="66"/>
        </a:xfrm>
        <a:solidFill>
          <a:srgbClr val="FFFFFF"/>
        </a:solidFill>
      </xdr:grpSpPr>
      <xdr:sp>
        <xdr:nvSpPr>
          <xdr:cNvPr id="4" name="Oval 45"/>
          <xdr:cNvSpPr>
            <a:spLocks/>
          </xdr:cNvSpPr>
        </xdr:nvSpPr>
        <xdr:spPr>
          <a:xfrm>
            <a:off x="809" y="0"/>
            <a:ext cx="72" cy="66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9525</xdr:rowOff>
    </xdr:from>
    <xdr:to>
      <xdr:col>5</xdr:col>
      <xdr:colOff>219075</xdr:colOff>
      <xdr:row>1</xdr:row>
      <xdr:rowOff>57150</xdr:rowOff>
    </xdr:to>
    <xdr:sp>
      <xdr:nvSpPr>
        <xdr:cNvPr id="5" name="Rectangle 47"/>
        <xdr:cNvSpPr>
          <a:spLocks/>
        </xdr:cNvSpPr>
      </xdr:nvSpPr>
      <xdr:spPr>
        <a:xfrm>
          <a:off x="0" y="9525"/>
          <a:ext cx="1952625" cy="371475"/>
        </a:xfrm>
        <a:prstGeom prst="rect">
          <a:avLst/>
        </a:prstGeom>
        <a:solidFill>
          <a:srgbClr val="B7DEE8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令和３年４月提供分以降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200"/>
  <sheetViews>
    <sheetView tabSelected="1" view="pageBreakPreview" zoomScale="75" zoomScaleSheetLayoutView="75" zoomScalePageLayoutView="0" workbookViewId="0" topLeftCell="A1">
      <selection activeCell="A1" sqref="A1:AG1"/>
    </sheetView>
  </sheetViews>
  <sheetFormatPr defaultColWidth="9.00390625" defaultRowHeight="13.5"/>
  <cols>
    <col min="1" max="2" width="6.125" style="0" customWidth="1"/>
    <col min="3" max="19" width="3.50390625" style="0" customWidth="1"/>
    <col min="20" max="29" width="3.875" style="0" customWidth="1"/>
    <col min="30" max="31" width="1.875" style="0" customWidth="1"/>
    <col min="32" max="32" width="3.875" style="0" customWidth="1"/>
    <col min="33" max="33" width="3.50390625" style="0" customWidth="1"/>
    <col min="34" max="131" width="0" style="0" hidden="1" customWidth="1"/>
  </cols>
  <sheetData>
    <row r="1" spans="1:34" ht="25.5">
      <c r="A1" s="288" t="s">
        <v>99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"/>
    </row>
    <row r="2" spans="1:3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2:33" ht="17.25" customHeight="1">
      <c r="B3" s="31" t="s">
        <v>98</v>
      </c>
      <c r="C3" s="38"/>
      <c r="D3" s="4" t="s">
        <v>0</v>
      </c>
      <c r="E3" s="5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9.5" customHeight="1">
      <c r="A4" s="275" t="s">
        <v>3</v>
      </c>
      <c r="B4" s="275"/>
      <c r="C4" s="275"/>
      <c r="D4" s="275"/>
      <c r="E4" s="7"/>
      <c r="F4" s="7"/>
      <c r="G4" s="7"/>
      <c r="H4" s="7"/>
      <c r="I4" s="7"/>
      <c r="J4" s="7"/>
      <c r="K4" s="7"/>
      <c r="L4" s="7"/>
      <c r="M4" s="7"/>
      <c r="N4" s="7"/>
      <c r="O4" s="3"/>
      <c r="P4" s="3"/>
      <c r="Q4" s="3"/>
      <c r="R4" s="3"/>
      <c r="S4" s="3"/>
      <c r="T4" s="289" t="s">
        <v>2</v>
      </c>
      <c r="U4" s="289"/>
      <c r="V4" s="289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21.75" customHeight="1">
      <c r="A5" s="282" t="s">
        <v>4</v>
      </c>
      <c r="B5" s="282"/>
      <c r="C5" s="282"/>
      <c r="D5" s="282"/>
      <c r="E5" s="283"/>
      <c r="F5" s="283"/>
      <c r="G5" s="283"/>
      <c r="H5" s="283"/>
      <c r="I5" s="283"/>
      <c r="J5" s="283"/>
      <c r="K5" s="283"/>
      <c r="L5" s="283"/>
      <c r="M5" s="283"/>
      <c r="N5" s="3"/>
      <c r="O5" s="3"/>
      <c r="P5" s="3"/>
      <c r="Q5" s="3"/>
      <c r="R5" s="3"/>
      <c r="S5" s="3"/>
      <c r="T5" s="28"/>
      <c r="U5" s="28"/>
      <c r="V5" s="28"/>
      <c r="W5" s="28"/>
      <c r="X5" s="28"/>
      <c r="Y5" s="28"/>
      <c r="Z5" s="28"/>
      <c r="AA5" s="28"/>
      <c r="AB5" s="28"/>
      <c r="AC5" s="28"/>
      <c r="AD5" s="290"/>
      <c r="AE5" s="290"/>
      <c r="AF5" s="45"/>
      <c r="AG5" s="46"/>
    </row>
    <row r="6" spans="1:33" ht="21.75" customHeight="1">
      <c r="A6" s="282" t="s">
        <v>96</v>
      </c>
      <c r="B6" s="282"/>
      <c r="C6" s="282"/>
      <c r="D6" s="282"/>
      <c r="E6" s="283"/>
      <c r="F6" s="283"/>
      <c r="G6" s="283"/>
      <c r="H6" s="283"/>
      <c r="I6" s="283"/>
      <c r="J6" s="283"/>
      <c r="K6" s="283"/>
      <c r="L6" s="283"/>
      <c r="M6" s="283"/>
      <c r="N6" s="284" t="str">
        <f>AI7</f>
        <v>！利用者負担月額上限を入力してください。</v>
      </c>
      <c r="O6" s="284"/>
      <c r="P6" s="284"/>
      <c r="Q6" s="284"/>
      <c r="R6" s="284"/>
      <c r="S6" s="3"/>
      <c r="T6" s="285" t="s">
        <v>5</v>
      </c>
      <c r="U6" s="285"/>
      <c r="V6" s="285"/>
      <c r="W6" s="3"/>
      <c r="X6" s="3"/>
      <c r="Y6" s="3"/>
      <c r="Z6" s="3"/>
      <c r="AA6" s="3"/>
      <c r="AB6" s="8"/>
      <c r="AC6" s="8"/>
      <c r="AD6" s="47"/>
      <c r="AE6" s="47"/>
      <c r="AF6" s="48"/>
      <c r="AG6" s="46"/>
    </row>
    <row r="7" spans="1:35" ht="21.75" customHeight="1">
      <c r="A7" s="282" t="s">
        <v>6</v>
      </c>
      <c r="B7" s="282"/>
      <c r="C7" s="282"/>
      <c r="D7" s="282"/>
      <c r="E7" s="282"/>
      <c r="F7" s="282"/>
      <c r="G7" s="286"/>
      <c r="H7" s="286"/>
      <c r="I7" s="286"/>
      <c r="J7" s="286"/>
      <c r="K7" s="286"/>
      <c r="L7" s="286"/>
      <c r="M7" s="9" t="s">
        <v>7</v>
      </c>
      <c r="N7" s="284"/>
      <c r="O7" s="284"/>
      <c r="P7" s="284"/>
      <c r="Q7" s="284"/>
      <c r="R7" s="284"/>
      <c r="S7" s="3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3"/>
      <c r="AI7" t="str">
        <f>IF(G7="","！利用者負担月額上限を入力してください。","")</f>
        <v>！利用者負担月額上限を入力してください。</v>
      </c>
    </row>
    <row r="8" spans="1:33" ht="21.75" customHeight="1">
      <c r="A8" s="275" t="s">
        <v>8</v>
      </c>
      <c r="B8" s="275"/>
      <c r="C8" s="275"/>
      <c r="D8" s="275"/>
      <c r="E8" s="276" t="s">
        <v>94</v>
      </c>
      <c r="F8" s="276"/>
      <c r="G8" s="276"/>
      <c r="H8" s="276"/>
      <c r="I8" s="276"/>
      <c r="J8" s="276"/>
      <c r="K8" s="276"/>
      <c r="L8" s="276"/>
      <c r="M8" s="276"/>
      <c r="N8" s="277">
        <f>AI9</f>
      </c>
      <c r="O8" s="277"/>
      <c r="P8" s="277"/>
      <c r="Q8" s="277"/>
      <c r="R8" s="277"/>
      <c r="S8" s="3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3"/>
    </row>
    <row r="9" spans="1:35" ht="21.75" customHeight="1">
      <c r="A9" s="269" t="s">
        <v>92</v>
      </c>
      <c r="B9" s="269"/>
      <c r="C9" s="269"/>
      <c r="D9" s="269"/>
      <c r="E9" s="31">
        <v>1</v>
      </c>
      <c r="F9" s="272"/>
      <c r="G9" s="272"/>
      <c r="H9" s="40"/>
      <c r="I9" s="279"/>
      <c r="J9" s="279"/>
      <c r="K9" s="31">
        <v>2</v>
      </c>
      <c r="L9" s="272"/>
      <c r="M9" s="272"/>
      <c r="N9" s="277"/>
      <c r="O9" s="277"/>
      <c r="P9" s="277"/>
      <c r="Q9" s="277"/>
      <c r="R9" s="277"/>
      <c r="S9" s="3"/>
      <c r="T9" s="280" t="s">
        <v>9</v>
      </c>
      <c r="U9" s="280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3"/>
      <c r="AI9">
        <f>IF(OR(F10&gt;F9,I10&gt;I9,L10&gt;L9),"!契約時間が支給決定時間を超過しています。","")</f>
      </c>
    </row>
    <row r="10" spans="1:33" ht="21.75" customHeight="1">
      <c r="A10" s="269" t="s">
        <v>91</v>
      </c>
      <c r="B10" s="269"/>
      <c r="C10" s="269"/>
      <c r="D10" s="269"/>
      <c r="E10" s="31">
        <v>1</v>
      </c>
      <c r="F10" s="270"/>
      <c r="G10" s="270"/>
      <c r="H10" s="40"/>
      <c r="I10" s="271"/>
      <c r="J10" s="271"/>
      <c r="K10" s="31">
        <v>2</v>
      </c>
      <c r="L10" s="272"/>
      <c r="M10" s="272"/>
      <c r="N10" s="273" t="s">
        <v>97</v>
      </c>
      <c r="O10" s="273"/>
      <c r="P10" s="273"/>
      <c r="Q10" s="273"/>
      <c r="R10" s="273"/>
      <c r="S10" s="46"/>
      <c r="T10" s="49"/>
      <c r="U10" s="49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46"/>
    </row>
    <row r="11" spans="1:33" ht="21.75" customHeight="1">
      <c r="A11" s="274" t="s">
        <v>54</v>
      </c>
      <c r="B11" s="274"/>
      <c r="C11" s="274"/>
      <c r="D11" s="274"/>
      <c r="E11" s="40">
        <v>1</v>
      </c>
      <c r="F11" s="271">
        <f>AT82</f>
      </c>
      <c r="G11" s="271"/>
      <c r="H11" s="40"/>
      <c r="I11" s="271"/>
      <c r="J11" s="271"/>
      <c r="K11" s="40">
        <v>2</v>
      </c>
      <c r="L11" s="271">
        <f>BD82</f>
      </c>
      <c r="M11" s="271"/>
      <c r="N11" s="273"/>
      <c r="O11" s="273"/>
      <c r="P11" s="273"/>
      <c r="Q11" s="273"/>
      <c r="R11" s="273"/>
      <c r="S11" s="55" t="s">
        <v>101</v>
      </c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spans="2:35" ht="21.75" customHeight="1">
      <c r="B12" s="252">
        <f>AI12</f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I12">
        <f>IF(OR(AK15&gt;AK14,AL15&gt;AL14,AM15&gt;AM14),"！実績時間が契約時間を超過しています。確認してください。","")</f>
      </c>
    </row>
    <row r="13" spans="1:39" ht="14.25" customHeight="1">
      <c r="A13" s="253">
        <f>AI83</f>
      </c>
      <c r="B13" s="253"/>
      <c r="C13" s="253"/>
      <c r="D13" s="253"/>
      <c r="E13" s="253"/>
      <c r="F13" s="253"/>
      <c r="G13" s="253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K13">
        <v>1</v>
      </c>
      <c r="AM13">
        <v>3</v>
      </c>
    </row>
    <row r="14" spans="1:39" ht="14.25" thickBot="1">
      <c r="A14" s="254">
        <f>AJ83</f>
      </c>
      <c r="B14" s="254"/>
      <c r="C14" s="254"/>
      <c r="D14" s="254"/>
      <c r="E14" s="254"/>
      <c r="F14" s="254"/>
      <c r="G14" s="254"/>
      <c r="H14" s="254"/>
      <c r="I14" s="254"/>
      <c r="J14" s="254"/>
      <c r="K14" s="3"/>
      <c r="L14" s="3"/>
      <c r="M14" s="3"/>
      <c r="N14" s="3"/>
      <c r="O14" s="3"/>
      <c r="P14" s="3"/>
      <c r="Q14" s="3"/>
      <c r="R14" s="3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I14" t="s">
        <v>85</v>
      </c>
      <c r="AK14">
        <f>IF(F10="",0,F10)</f>
        <v>0</v>
      </c>
      <c r="AM14">
        <f>IF(L10="",0,L10)</f>
        <v>0</v>
      </c>
    </row>
    <row r="15" spans="1:39" ht="24" customHeight="1" thickBot="1">
      <c r="A15" s="255" t="s">
        <v>83</v>
      </c>
      <c r="B15" s="258" t="s">
        <v>10</v>
      </c>
      <c r="C15" s="259" t="s">
        <v>84</v>
      </c>
      <c r="D15" s="262" t="s">
        <v>11</v>
      </c>
      <c r="E15" s="263"/>
      <c r="F15" s="263"/>
      <c r="G15" s="263"/>
      <c r="H15" s="263"/>
      <c r="I15" s="263"/>
      <c r="J15" s="263"/>
      <c r="K15" s="264"/>
      <c r="L15" s="265" t="s">
        <v>12</v>
      </c>
      <c r="M15" s="263"/>
      <c r="N15" s="263"/>
      <c r="O15" s="263"/>
      <c r="P15" s="263"/>
      <c r="Q15" s="263"/>
      <c r="R15" s="263"/>
      <c r="S15" s="264"/>
      <c r="T15" s="266" t="s">
        <v>13</v>
      </c>
      <c r="U15" s="267"/>
      <c r="V15" s="267"/>
      <c r="W15" s="267"/>
      <c r="X15" s="267"/>
      <c r="Y15" s="268"/>
      <c r="Z15" s="227" t="s">
        <v>74</v>
      </c>
      <c r="AA15" s="227" t="s">
        <v>95</v>
      </c>
      <c r="AB15" s="230" t="s">
        <v>100</v>
      </c>
      <c r="AC15" s="79"/>
      <c r="AD15" s="231"/>
      <c r="AE15" s="238"/>
      <c r="AF15" s="238"/>
      <c r="AG15" s="238"/>
      <c r="AH15" s="10"/>
      <c r="AI15" t="s">
        <v>86</v>
      </c>
      <c r="AK15">
        <f>IF(F11="",0,F11)</f>
        <v>0</v>
      </c>
      <c r="AM15">
        <f>IF(L11="",0,L11)</f>
        <v>0</v>
      </c>
    </row>
    <row r="16" spans="1:118" ht="14.25">
      <c r="A16" s="256"/>
      <c r="B16" s="240"/>
      <c r="C16" s="260"/>
      <c r="D16" s="240" t="s">
        <v>14</v>
      </c>
      <c r="E16" s="233"/>
      <c r="F16" s="233"/>
      <c r="G16" s="234"/>
      <c r="H16" s="240" t="s">
        <v>15</v>
      </c>
      <c r="I16" s="233"/>
      <c r="J16" s="233"/>
      <c r="K16" s="233"/>
      <c r="L16" s="239" t="s">
        <v>14</v>
      </c>
      <c r="M16" s="79"/>
      <c r="N16" s="79"/>
      <c r="O16" s="231"/>
      <c r="P16" s="240" t="s">
        <v>15</v>
      </c>
      <c r="Q16" s="233"/>
      <c r="R16" s="233"/>
      <c r="S16" s="241"/>
      <c r="T16" s="244" t="s">
        <v>16</v>
      </c>
      <c r="U16" s="245"/>
      <c r="V16" s="248" t="s">
        <v>17</v>
      </c>
      <c r="W16" s="245"/>
      <c r="X16" s="248" t="s">
        <v>18</v>
      </c>
      <c r="Y16" s="250"/>
      <c r="Z16" s="228"/>
      <c r="AA16" s="228"/>
      <c r="AB16" s="232"/>
      <c r="AC16" s="233"/>
      <c r="AD16" s="234"/>
      <c r="AE16" s="238"/>
      <c r="AF16" s="238"/>
      <c r="AG16" s="238"/>
      <c r="AH16" s="10"/>
      <c r="AP16" s="226">
        <v>1</v>
      </c>
      <c r="AQ16" s="226"/>
      <c r="AR16" s="226"/>
      <c r="AS16" s="14"/>
      <c r="AT16" s="14"/>
      <c r="AU16" s="226">
        <v>2</v>
      </c>
      <c r="AV16" s="226"/>
      <c r="AW16" s="226"/>
      <c r="AX16" s="14"/>
      <c r="AY16" s="14"/>
      <c r="AZ16" s="226">
        <v>3</v>
      </c>
      <c r="BA16" s="226"/>
      <c r="BB16" s="226"/>
      <c r="BC16" s="14"/>
      <c r="BD16" s="14"/>
      <c r="BE16" s="226">
        <v>4</v>
      </c>
      <c r="BF16" s="226"/>
      <c r="BG16" s="226"/>
      <c r="BH16" s="14"/>
      <c r="BI16" s="14"/>
      <c r="BR16" s="112" t="s">
        <v>29</v>
      </c>
      <c r="BS16" s="112"/>
      <c r="BT16" s="112"/>
      <c r="BU16" s="112"/>
      <c r="BV16" s="112"/>
      <c r="BW16" s="112" t="s">
        <v>30</v>
      </c>
      <c r="BX16" s="112"/>
      <c r="BY16" s="112"/>
      <c r="BZ16" s="112"/>
      <c r="CA16" s="112"/>
      <c r="CB16" s="112"/>
      <c r="CC16" s="112"/>
      <c r="CD16" s="112" t="s">
        <v>31</v>
      </c>
      <c r="CE16" s="112"/>
      <c r="CF16" s="112"/>
      <c r="CG16" s="112"/>
      <c r="CH16" s="112"/>
      <c r="CI16" s="112"/>
      <c r="CJ16" s="112"/>
      <c r="CK16" s="112"/>
      <c r="CL16" s="112" t="s">
        <v>32</v>
      </c>
      <c r="CM16" s="112"/>
      <c r="CN16" s="112"/>
      <c r="CO16" s="112"/>
      <c r="CP16" s="112"/>
      <c r="CQ16" s="112"/>
      <c r="CR16" s="112"/>
      <c r="CS16" s="112"/>
      <c r="CT16" s="112" t="s">
        <v>33</v>
      </c>
      <c r="CU16" s="112"/>
      <c r="CV16" s="112"/>
      <c r="CW16" s="112"/>
      <c r="CX16" s="112"/>
      <c r="CY16" s="112"/>
      <c r="DA16" s="112" t="s">
        <v>34</v>
      </c>
      <c r="DB16" s="112"/>
      <c r="DC16" s="12"/>
      <c r="DD16" s="112" t="s">
        <v>35</v>
      </c>
      <c r="DE16" s="112"/>
      <c r="DF16" s="12"/>
      <c r="DG16" s="112" t="s">
        <v>36</v>
      </c>
      <c r="DH16" s="112"/>
      <c r="DI16" s="12"/>
      <c r="DJ16" s="112" t="s">
        <v>37</v>
      </c>
      <c r="DK16" s="112"/>
      <c r="DL16" s="12"/>
      <c r="DM16" s="112" t="s">
        <v>38</v>
      </c>
      <c r="DN16" s="112"/>
    </row>
    <row r="17" spans="1:125" ht="29.25" customHeight="1" thickBot="1">
      <c r="A17" s="257"/>
      <c r="B17" s="242"/>
      <c r="C17" s="261"/>
      <c r="D17" s="242"/>
      <c r="E17" s="236"/>
      <c r="F17" s="236"/>
      <c r="G17" s="237"/>
      <c r="H17" s="242"/>
      <c r="I17" s="236"/>
      <c r="J17" s="236"/>
      <c r="K17" s="236"/>
      <c r="L17" s="235"/>
      <c r="M17" s="236"/>
      <c r="N17" s="236"/>
      <c r="O17" s="237"/>
      <c r="P17" s="242"/>
      <c r="Q17" s="236"/>
      <c r="R17" s="236"/>
      <c r="S17" s="243"/>
      <c r="T17" s="246"/>
      <c r="U17" s="247"/>
      <c r="V17" s="249"/>
      <c r="W17" s="247"/>
      <c r="X17" s="249"/>
      <c r="Y17" s="251"/>
      <c r="Z17" s="229"/>
      <c r="AA17" s="229"/>
      <c r="AB17" s="235"/>
      <c r="AC17" s="236"/>
      <c r="AD17" s="237"/>
      <c r="AE17" s="238"/>
      <c r="AF17" s="238"/>
      <c r="AG17" s="238"/>
      <c r="AH17" s="10"/>
      <c r="AI17" s="13" t="s">
        <v>90</v>
      </c>
      <c r="AJ17" s="13"/>
      <c r="AK17" s="14" t="s">
        <v>39</v>
      </c>
      <c r="AL17" s="14" t="s">
        <v>40</v>
      </c>
      <c r="AM17" s="14" t="s">
        <v>41</v>
      </c>
      <c r="AN17" s="14" t="s">
        <v>68</v>
      </c>
      <c r="AO17" s="14" t="s">
        <v>73</v>
      </c>
      <c r="AP17" s="18" t="s">
        <v>39</v>
      </c>
      <c r="AQ17" s="18" t="s">
        <v>76</v>
      </c>
      <c r="AR17" s="14" t="s">
        <v>41</v>
      </c>
      <c r="AS17" s="14" t="s">
        <v>81</v>
      </c>
      <c r="AT17" s="14" t="s">
        <v>77</v>
      </c>
      <c r="AU17" s="18" t="s">
        <v>39</v>
      </c>
      <c r="AV17" s="18" t="s">
        <v>76</v>
      </c>
      <c r="AW17" s="14" t="s">
        <v>41</v>
      </c>
      <c r="AX17" s="14" t="s">
        <v>78</v>
      </c>
      <c r="AY17" s="14" t="s">
        <v>78</v>
      </c>
      <c r="AZ17" s="18" t="s">
        <v>39</v>
      </c>
      <c r="BA17" s="18" t="s">
        <v>76</v>
      </c>
      <c r="BB17" s="14" t="s">
        <v>41</v>
      </c>
      <c r="BC17" s="14" t="s">
        <v>79</v>
      </c>
      <c r="BD17" s="14" t="s">
        <v>79</v>
      </c>
      <c r="BE17" s="18" t="s">
        <v>39</v>
      </c>
      <c r="BF17" s="18" t="s">
        <v>76</v>
      </c>
      <c r="BG17" s="14" t="s">
        <v>41</v>
      </c>
      <c r="BH17" s="14" t="s">
        <v>80</v>
      </c>
      <c r="BI17" s="14" t="s">
        <v>80</v>
      </c>
      <c r="BJ17" s="13"/>
      <c r="BK17" t="s">
        <v>42</v>
      </c>
      <c r="BM17" t="s">
        <v>43</v>
      </c>
      <c r="BO17" t="s">
        <v>42</v>
      </c>
      <c r="BQ17" t="s">
        <v>44</v>
      </c>
      <c r="BR17" t="s">
        <v>45</v>
      </c>
      <c r="BS17" t="s">
        <v>46</v>
      </c>
      <c r="BT17" t="s">
        <v>47</v>
      </c>
      <c r="BU17" t="s">
        <v>48</v>
      </c>
      <c r="BV17" t="s">
        <v>49</v>
      </c>
      <c r="BW17" t="s">
        <v>50</v>
      </c>
      <c r="BX17" t="s">
        <v>51</v>
      </c>
      <c r="BY17" t="s">
        <v>52</v>
      </c>
      <c r="BZ17" s="13" t="s">
        <v>47</v>
      </c>
      <c r="CA17" s="13"/>
      <c r="CB17" s="13" t="s">
        <v>49</v>
      </c>
      <c r="CC17" s="13" t="s">
        <v>49</v>
      </c>
      <c r="CD17" t="s">
        <v>50</v>
      </c>
      <c r="CE17" s="13" t="s">
        <v>51</v>
      </c>
      <c r="CF17" t="s">
        <v>52</v>
      </c>
      <c r="CG17" s="13" t="s">
        <v>53</v>
      </c>
      <c r="CH17" s="13" t="s">
        <v>49</v>
      </c>
      <c r="CI17" s="13" t="s">
        <v>54</v>
      </c>
      <c r="CJ17" s="13" t="s">
        <v>49</v>
      </c>
      <c r="CK17" s="13" t="s">
        <v>55</v>
      </c>
      <c r="CL17" s="13" t="s">
        <v>56</v>
      </c>
      <c r="CM17" t="s">
        <v>50</v>
      </c>
      <c r="CN17" s="13" t="s">
        <v>51</v>
      </c>
      <c r="CO17" t="s">
        <v>52</v>
      </c>
      <c r="CP17" s="13" t="s">
        <v>53</v>
      </c>
      <c r="CQ17" s="13" t="s">
        <v>49</v>
      </c>
      <c r="CR17" s="13" t="s">
        <v>54</v>
      </c>
      <c r="CS17" s="13" t="s">
        <v>49</v>
      </c>
      <c r="CT17" s="13" t="s">
        <v>56</v>
      </c>
      <c r="CU17" t="s">
        <v>50</v>
      </c>
      <c r="CV17" s="13" t="s">
        <v>51</v>
      </c>
      <c r="CW17" t="s">
        <v>52</v>
      </c>
      <c r="CX17" s="13" t="s">
        <v>53</v>
      </c>
      <c r="CY17" s="13" t="s">
        <v>54</v>
      </c>
      <c r="CZ17" s="13"/>
      <c r="DA17" s="13" t="s">
        <v>57</v>
      </c>
      <c r="DB17" s="13" t="s">
        <v>54</v>
      </c>
      <c r="DC17" s="13"/>
      <c r="DD17" s="13" t="s">
        <v>57</v>
      </c>
      <c r="DE17" s="13" t="s">
        <v>54</v>
      </c>
      <c r="DF17" s="13"/>
      <c r="DG17" s="13" t="s">
        <v>57</v>
      </c>
      <c r="DH17" s="13" t="s">
        <v>54</v>
      </c>
      <c r="DI17" s="13"/>
      <c r="DJ17" s="13" t="s">
        <v>57</v>
      </c>
      <c r="DK17" s="13" t="s">
        <v>54</v>
      </c>
      <c r="DL17" s="13"/>
      <c r="DM17" s="13" t="s">
        <v>57</v>
      </c>
      <c r="DN17" s="13" t="s">
        <v>54</v>
      </c>
      <c r="DO17" s="15" t="s">
        <v>39</v>
      </c>
      <c r="DP17" s="13" t="s">
        <v>58</v>
      </c>
      <c r="DQ17" s="13" t="s">
        <v>59</v>
      </c>
      <c r="DR17" s="15" t="s">
        <v>60</v>
      </c>
      <c r="DS17" s="13" t="s">
        <v>61</v>
      </c>
      <c r="DT17" s="13" t="s">
        <v>62</v>
      </c>
      <c r="DU17" s="15" t="s">
        <v>63</v>
      </c>
    </row>
    <row r="18" spans="1:131" ht="9.75" customHeight="1" thickBot="1" thickTop="1">
      <c r="A18" s="221"/>
      <c r="B18" s="222"/>
      <c r="C18" s="223"/>
      <c r="D18" s="213"/>
      <c r="E18" s="215" t="s">
        <v>19</v>
      </c>
      <c r="F18" s="216"/>
      <c r="G18" s="224" t="s">
        <v>20</v>
      </c>
      <c r="H18" s="213"/>
      <c r="I18" s="215" t="s">
        <v>87</v>
      </c>
      <c r="J18" s="216"/>
      <c r="K18" s="218" t="s">
        <v>20</v>
      </c>
      <c r="L18" s="220">
        <f>IF(D18="","",IF(F18&gt;=45,D18+1,D18))</f>
      </c>
      <c r="M18" s="211" t="s">
        <v>19</v>
      </c>
      <c r="N18" s="208">
        <f>IF(F18="","",IF(AND(F18&gt;=0,F18&lt;15),0,IF(AND(F18&gt;=15,F18&lt;30),30,IF(AND(F18&gt;=30,F18&lt;45),30,IF(AND(F18&gt;=45,F18&lt;=59),0)))))</f>
      </c>
      <c r="O18" s="209" t="s">
        <v>20</v>
      </c>
      <c r="P18" s="210">
        <f>IF(H18="","",IF(J18&gt;=45,H18+1,H18))</f>
      </c>
      <c r="Q18" s="211" t="s">
        <v>19</v>
      </c>
      <c r="R18" s="208">
        <f>IF(J18="","",IF(AND(J18&gt;=0,J18&lt;15),0,IF(AND(J18&gt;=15,J18&lt;30),30,IF(AND(J18&gt;=30,J18&lt;45),30,IF(AND(J18&gt;=45,J18&lt;=59),0)))))</f>
      </c>
      <c r="S18" s="212" t="s">
        <v>20</v>
      </c>
      <c r="T18" s="189">
        <f>IF(DO18=0,"",DO18)</f>
      </c>
      <c r="U18" s="190"/>
      <c r="V18" s="193">
        <f>IF(DR18=0,"",DR18)</f>
      </c>
      <c r="W18" s="194"/>
      <c r="X18" s="197">
        <f>IF(DU18=0,"",DU18)</f>
      </c>
      <c r="Y18" s="198"/>
      <c r="Z18" s="201">
        <f>AO18</f>
      </c>
      <c r="AA18" s="203"/>
      <c r="AB18" s="205">
        <f>IF(DW18="エラー","実績エラー","")</f>
      </c>
      <c r="AC18" s="206"/>
      <c r="AD18" s="207"/>
      <c r="AE18" s="150">
        <f>IF(AND(DW19="エラー",R18&lt;&gt;""),"実績エラー","")</f>
      </c>
      <c r="AF18" s="150"/>
      <c r="AG18" s="150"/>
      <c r="AH18" s="16"/>
      <c r="AI18" s="112">
        <f>IF(AND(D18&gt;=0,F18&gt;=0,H18&gt;=0,J18&gt;=0,C18="",D18&lt;&gt;"",F18&lt;&gt;"",H18&lt;&gt;"",J18&lt;&gt;""),1,0)</f>
        <v>0</v>
      </c>
      <c r="AJ18" s="112">
        <f>IF(OR(C18=1,C18=3),0,IF(C18="",0,1))</f>
        <v>0</v>
      </c>
      <c r="AK18" s="151">
        <f>IF(T18="",0,T18)</f>
        <v>0</v>
      </c>
      <c r="AL18" s="131">
        <f>IF(V18="",0,V18)</f>
        <v>0</v>
      </c>
      <c r="AM18" s="131">
        <f>IF(X18="",0,X18)</f>
        <v>0</v>
      </c>
      <c r="AN18" s="131">
        <f>SUM(AK18:AM19)</f>
        <v>0</v>
      </c>
      <c r="AO18" s="149">
        <f>IF(AN18=0,"",IF(AN18=0.5,1,""))</f>
      </c>
      <c r="AP18" s="112">
        <f>IF(C18=1,AK18,"")</f>
      </c>
      <c r="AQ18" s="112">
        <f>IF(C18=1,AL18,"")</f>
      </c>
      <c r="AR18" s="112">
        <f>IF(C18=1,AM18,"")</f>
      </c>
      <c r="AS18" s="112">
        <f>SUM(AP18:AR19)</f>
        <v>0</v>
      </c>
      <c r="AT18" s="112">
        <f>IF(AS18=0,"",AS18)</f>
      </c>
      <c r="AU18" s="112">
        <f>IF(C18=2,AK18,"")</f>
      </c>
      <c r="AV18" s="112">
        <f>IF(C18=2,AL18,"")</f>
      </c>
      <c r="AW18" s="112">
        <f>IF(C18=2,AM18,"")</f>
      </c>
      <c r="AX18" s="112">
        <f>SUM(AU18:AW19)</f>
        <v>0</v>
      </c>
      <c r="AY18" s="112">
        <f>IF(AX18=0,"",AX18)</f>
      </c>
      <c r="AZ18" s="112">
        <f>IF(C18=3,AK18,"")</f>
      </c>
      <c r="BA18" s="112">
        <f>IF(C18=3,AL18,"")</f>
      </c>
      <c r="BB18" s="112">
        <f>IF(C18=3,AM18,"")</f>
      </c>
      <c r="BC18" s="112">
        <f>SUM(AZ18:BB19)</f>
        <v>0</v>
      </c>
      <c r="BD18" s="112">
        <f>IF(BC18=0,"",BC18)</f>
      </c>
      <c r="BE18" s="112">
        <f>IF(C18=4,AK18,"")</f>
      </c>
      <c r="BF18" s="112">
        <f>IF(C18=4,AL18,"")</f>
      </c>
      <c r="BG18" s="112">
        <f>IF(C18=4,AM18,"")</f>
      </c>
      <c r="BH18" s="112">
        <f>SUM(BE18:BG19)</f>
        <v>0</v>
      </c>
      <c r="BI18" s="112">
        <f>IF(BH18=0,"",BH18)</f>
      </c>
      <c r="BK18" s="17">
        <f>IF(L18="","",L18)</f>
      </c>
      <c r="BL18" s="17">
        <f>IF(N18="","",N18)</f>
      </c>
      <c r="BM18" s="18">
        <f>IF(P18="","",P18)</f>
      </c>
      <c r="BN18" s="18">
        <f>IF(R18="","",R18)</f>
      </c>
      <c r="BO18" s="135">
        <f>SUM(BK19:BL19)</f>
        <v>0</v>
      </c>
      <c r="BP18" s="131">
        <f>SUM(BM19:BN19)</f>
        <v>0</v>
      </c>
      <c r="BQ18" s="131">
        <f>BP18-BO18</f>
        <v>0</v>
      </c>
      <c r="BR18" s="139">
        <f>IF(AND(BO18&gt;=0,BO18&lt;6),1,IF(AND(BO18&gt;=6,BO18&lt;8),2,IF(AND(BO18&gt;=8,BO18&lt;18),3,IF(AND(BO18&gt;=18,BO18&lt;22),4,IF(AND(BO18&gt;=22,BO18&lt;24),5,0)))))</f>
        <v>1</v>
      </c>
      <c r="BS18" s="140">
        <f>IF(BR18=1,3,IF(BR18=2,2,IF(BR18=3,1,IF(BR18=4,2,IF(BR18=5,3,0)))))</f>
        <v>3</v>
      </c>
      <c r="BT18" s="148">
        <f>IF(BR18=1,6,IF(BR18=2,8,IF(BR18=3,18,IF(BR18=4,22,IF(BR18=5,24,0)))))</f>
        <v>6</v>
      </c>
      <c r="BU18" s="144">
        <f>IF(BT18&gt;BP18,BQ18,BT18-BO18)</f>
        <v>0</v>
      </c>
      <c r="BV18" s="145">
        <f>BQ18-BU18</f>
        <v>0</v>
      </c>
      <c r="BW18" s="139">
        <f>IF(BV18&gt;0,BR18+1,0)</f>
        <v>0</v>
      </c>
      <c r="BX18" s="140">
        <f>IF(BW18=1,3,IF(BW18=2,2,IF(BW18=3,1,IF(BW18=4,2,IF(BW18=5,3,0)))))</f>
        <v>0</v>
      </c>
      <c r="BY18" s="141">
        <f>IF(BW18=1,0,IF(BW18=2,6,IF(BW18=3,8,IF(BW18=4,18,IF(BW18=5,22,0)))))</f>
        <v>0</v>
      </c>
      <c r="BZ18" s="131">
        <f>IF(BW18=1,6,IF(BW18=2,8,IF(BW18=3,18,IF(BW18=4,22,IF(BW18=5,24,0)))))</f>
        <v>0</v>
      </c>
      <c r="CA18" s="147">
        <f>IF(BV18&gt;CB18,BV18-CB18,IF(BV18=CB18,CB18,BV18))</f>
        <v>0</v>
      </c>
      <c r="CB18" s="142">
        <f>IF(BV18&gt;=BZ18-BY18,BV18-(BZ18-BY18),BV18)</f>
        <v>0</v>
      </c>
      <c r="CC18" s="145">
        <f>BQ18-(BU18+CA18)</f>
        <v>0</v>
      </c>
      <c r="CD18" s="139">
        <f>IF(CC18&gt;0,BW18+1,0)</f>
        <v>0</v>
      </c>
      <c r="CE18" s="140">
        <f>IF(CD18=1,3,IF(CD18=2,2,IF(CD18=3,1,IF(CD18=4,2,IF(CD18=5,3,0)))))</f>
        <v>0</v>
      </c>
      <c r="CF18" s="141">
        <f>IF(CD18=1,0,IF(CD18=2,6,IF(CD18=3,8,IF(CD18=4,18,IF(CD18=5,22,0)))))</f>
        <v>0</v>
      </c>
      <c r="CG18" s="131">
        <f>IF(CD18=1,6,IF(CD18=2,8,IF(CD18=3,18,IF(CD18=4,22,IF(CD18=5,24,0)))))</f>
        <v>0</v>
      </c>
      <c r="CH18" s="131">
        <f>CF18+CC18</f>
        <v>0</v>
      </c>
      <c r="CI18" s="147">
        <f>IF(CH18&gt;CG18,CG18-CF18,CH18-CF18)</f>
        <v>0</v>
      </c>
      <c r="CJ18" s="148">
        <f>CC18-CI18</f>
        <v>0</v>
      </c>
      <c r="CK18" s="131">
        <f>IF(CJ18&gt;=0,CG18,CJ18)</f>
        <v>0</v>
      </c>
      <c r="CL18" s="146">
        <f>IF(CJ18&gt;0,1,0)</f>
        <v>0</v>
      </c>
      <c r="CM18" s="139">
        <f>IF(CE18=0,0,CD18+1)</f>
        <v>0</v>
      </c>
      <c r="CN18" s="140">
        <f>IF(CM18=1,3,IF(CM18=2,2,IF(CM18=3,1,IF(CM18=4,2,IF(CM18=5,3,0)))))</f>
        <v>0</v>
      </c>
      <c r="CO18" s="141">
        <f>IF(CM18=1,0,IF(CM18=2,6,IF(CM18=3,8,IF(CM18=4,18,IF(CM18=5,22,0)))))</f>
        <v>0</v>
      </c>
      <c r="CP18" s="131">
        <f>IF(CM18=1,6,IF(CM18=2,8,IF(CM18=3,18,IF(CM18=4,22,IF(CM18=5,24,0)))))</f>
        <v>0</v>
      </c>
      <c r="CQ18" s="136">
        <f>CJ18+CO18</f>
        <v>0</v>
      </c>
      <c r="CR18" s="144">
        <f>IF(CQ18&gt;CP18,CP18-CO18,CQ18-CO18)</f>
        <v>0</v>
      </c>
      <c r="CS18" s="145">
        <f>IF(CR18&gt;0,CQ18-(CO18+CR18),0)</f>
        <v>0</v>
      </c>
      <c r="CT18" s="146">
        <f>IF(CR18&gt;0,1,0)</f>
        <v>0</v>
      </c>
      <c r="CU18" s="139">
        <f>IF(CT18=1,CM18+1,0)</f>
        <v>0</v>
      </c>
      <c r="CV18" s="140">
        <f>IF(CU18=1,3,IF(CU18=2,2,IF(CU18=3,1,IF(CU18=4,2,IF(CU18=5,3,0)))))</f>
        <v>0</v>
      </c>
      <c r="CW18" s="141">
        <f>IF(CU18=1,0,IF(CU18=2,6,IF(CU18=3,8,IF(CU18=4,18,IF(CU18=5,22,0)))))</f>
        <v>0</v>
      </c>
      <c r="CX18" s="131">
        <f>IF(CU18=1,6,IF(CU18=2,8,IF(CU18=3,18,IF(CU18=4,22,IF(CU18=5,24,0)))))</f>
        <v>0</v>
      </c>
      <c r="CY18" s="143">
        <f>IF(CU18&gt;0,CS18,0)</f>
        <v>0</v>
      </c>
      <c r="CZ18" s="137">
        <f>BR18</f>
        <v>1</v>
      </c>
      <c r="DA18" s="112">
        <f>BS18</f>
        <v>3</v>
      </c>
      <c r="DB18" s="136">
        <f>BU18</f>
        <v>0</v>
      </c>
      <c r="DC18" s="137">
        <f>BW18</f>
        <v>0</v>
      </c>
      <c r="DD18" s="112">
        <f>BX18</f>
        <v>0</v>
      </c>
      <c r="DE18" s="131">
        <f>CA18</f>
        <v>0</v>
      </c>
      <c r="DF18" s="137">
        <f>CD18</f>
        <v>0</v>
      </c>
      <c r="DG18" s="112">
        <f>CE18</f>
        <v>0</v>
      </c>
      <c r="DH18" s="131">
        <f>CI18</f>
        <v>0</v>
      </c>
      <c r="DI18" s="137">
        <f>CM18</f>
        <v>0</v>
      </c>
      <c r="DJ18" s="112">
        <f>CN18</f>
        <v>0</v>
      </c>
      <c r="DK18" s="136">
        <f>CR18</f>
        <v>0</v>
      </c>
      <c r="DL18" s="137">
        <f>CU18</f>
        <v>0</v>
      </c>
      <c r="DM18" s="112">
        <f>CV18</f>
        <v>0</v>
      </c>
      <c r="DN18" s="135">
        <f>CY18</f>
        <v>0</v>
      </c>
      <c r="DO18" s="133">
        <f>IF(DA18=1,DB18,IF(DD18=1,DE18,IF(DG18=1,DH18,IF(DJ18=1,DK18,IF(DM18=1,DN18,0)))))</f>
        <v>0</v>
      </c>
      <c r="DP18" s="131">
        <f>IF(CZ18=2,DB18,IF(DC18=2,DE18,IF(DF18=2,DH18,IF(DI18=2,DK18,IF(DL18=2,DN18,0)))))</f>
        <v>0</v>
      </c>
      <c r="DQ18" s="131">
        <f>IF(CZ18=4,DB18,IF(DC18=4,DE18,IF(DF18=4,DH18,IF(DI18=4,DK18,IF(DL18=4,DN18,0)))))</f>
        <v>0</v>
      </c>
      <c r="DR18" s="138">
        <f>DP18+DQ18</f>
        <v>0</v>
      </c>
      <c r="DS18" s="131">
        <f>IF(CZ18=1,DB18,IF(DC18=1,DE18,IF(DF18=1,DH18,IF(DI18=1,DK18,IF(DL18=1,DN18,0)))))</f>
        <v>0</v>
      </c>
      <c r="DT18" s="112">
        <f>IF(CZ18=5,DB18,IF(DC18=5,DE18,IF(DF18=5,DH18,IF(DI18=5,DK18,IF(DL18=5,DN18,0)))))</f>
        <v>0</v>
      </c>
      <c r="DU18" s="132">
        <f>DS18+DT18</f>
        <v>0</v>
      </c>
      <c r="DW18">
        <f>IF(((DZ18*60+EA18)-(DX18*60+DY18))-((H18*60+J18)-(D18*60+F18))&gt;15,"エラー","")</f>
      </c>
      <c r="DX18" s="54" t="str">
        <f>IF(D18="","0",IF(F18&gt;=45,D18+1,D18))</f>
        <v>0</v>
      </c>
      <c r="DY18" s="54" t="str">
        <f>IF(F18="","0",IF(AND(F18&gt;=0,F18&lt;15),0,IF(AND(F18&gt;=15,F18&lt;30),30,IF(AND(F18&gt;=30,F18&lt;45),30,IF(AND(F18&gt;=45,F18&lt;=59),0)))))</f>
        <v>0</v>
      </c>
      <c r="DZ18" s="54" t="str">
        <f>IF(H18="","0",IF(J18&gt;=45,H18+1,H18))</f>
        <v>0</v>
      </c>
      <c r="EA18" s="54" t="str">
        <f>IF(J18="","0",IF(AND(J18&gt;=0,J18&lt;15),0,IF(AND(J18&gt;=15,J18&lt;30),30,IF(AND(J18&gt;=30,J18&lt;45),30,IF(AND(J18&gt;=45,J18&lt;=59),0)))))</f>
        <v>0</v>
      </c>
    </row>
    <row r="19" spans="1:127" ht="9.75" customHeight="1" thickBot="1">
      <c r="A19" s="185"/>
      <c r="B19" s="97"/>
      <c r="C19" s="186"/>
      <c r="D19" s="214"/>
      <c r="E19" s="169"/>
      <c r="F19" s="217"/>
      <c r="G19" s="225"/>
      <c r="H19" s="214"/>
      <c r="I19" s="169"/>
      <c r="J19" s="217"/>
      <c r="K19" s="219"/>
      <c r="L19" s="182"/>
      <c r="M19" s="79"/>
      <c r="N19" s="168"/>
      <c r="O19" s="170"/>
      <c r="P19" s="172"/>
      <c r="Q19" s="79"/>
      <c r="R19" s="168"/>
      <c r="S19" s="175"/>
      <c r="T19" s="191"/>
      <c r="U19" s="192"/>
      <c r="V19" s="195"/>
      <c r="W19" s="196"/>
      <c r="X19" s="199"/>
      <c r="Y19" s="200"/>
      <c r="Z19" s="202"/>
      <c r="AA19" s="204"/>
      <c r="AB19" s="165"/>
      <c r="AC19" s="166"/>
      <c r="AD19" s="167"/>
      <c r="AE19" s="150"/>
      <c r="AF19" s="150"/>
      <c r="AG19" s="150"/>
      <c r="AH19" s="16"/>
      <c r="AI19" s="112"/>
      <c r="AJ19" s="112"/>
      <c r="AK19" s="151"/>
      <c r="AL19" s="131"/>
      <c r="AM19" s="131"/>
      <c r="AN19" s="131"/>
      <c r="AO19" s="149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K19" s="19">
        <f>BK18</f>
      </c>
      <c r="BL19" s="20">
        <f>IF(BL18="","",BL18/60)</f>
      </c>
      <c r="BM19">
        <f>BM18</f>
      </c>
      <c r="BN19">
        <f>IF(BN18="","",BN18/60)</f>
      </c>
      <c r="BO19" s="135"/>
      <c r="BP19" s="131"/>
      <c r="BQ19" s="131"/>
      <c r="BR19" s="139"/>
      <c r="BS19" s="140"/>
      <c r="BT19" s="148"/>
      <c r="BU19" s="140"/>
      <c r="BV19" s="142"/>
      <c r="BW19" s="139"/>
      <c r="BX19" s="140"/>
      <c r="BY19" s="142"/>
      <c r="BZ19" s="131"/>
      <c r="CA19" s="147"/>
      <c r="CB19" s="142"/>
      <c r="CC19" s="145"/>
      <c r="CD19" s="139"/>
      <c r="CE19" s="140"/>
      <c r="CF19" s="142"/>
      <c r="CG19" s="131"/>
      <c r="CH19" s="131"/>
      <c r="CI19" s="147"/>
      <c r="CJ19" s="148"/>
      <c r="CK19" s="131"/>
      <c r="CL19" s="146"/>
      <c r="CM19" s="139"/>
      <c r="CN19" s="140"/>
      <c r="CO19" s="142"/>
      <c r="CP19" s="131"/>
      <c r="CQ19" s="112"/>
      <c r="CR19" s="140"/>
      <c r="CS19" s="145"/>
      <c r="CT19" s="146"/>
      <c r="CU19" s="139"/>
      <c r="CV19" s="140"/>
      <c r="CW19" s="142"/>
      <c r="CX19" s="131"/>
      <c r="CY19" s="143"/>
      <c r="CZ19" s="137"/>
      <c r="DA19" s="112"/>
      <c r="DB19" s="112"/>
      <c r="DC19" s="137"/>
      <c r="DD19" s="112"/>
      <c r="DE19" s="112"/>
      <c r="DF19" s="137"/>
      <c r="DG19" s="112"/>
      <c r="DH19" s="112"/>
      <c r="DI19" s="137"/>
      <c r="DJ19" s="112"/>
      <c r="DK19" s="112"/>
      <c r="DL19" s="137"/>
      <c r="DM19" s="112"/>
      <c r="DN19" s="112"/>
      <c r="DO19" s="133"/>
      <c r="DP19" s="131"/>
      <c r="DQ19" s="131"/>
      <c r="DR19" s="138"/>
      <c r="DS19" s="131"/>
      <c r="DT19" s="112"/>
      <c r="DU19" s="133"/>
      <c r="DW19">
        <f>IF(((DZ18*60+EA18)-(DX18*60+DY18))-((H18*60+J18)-(D18*60+F18))&lt;-14,"エラー","")</f>
      </c>
    </row>
    <row r="20" spans="1:131" ht="9.75" customHeight="1" thickBot="1">
      <c r="A20" s="184"/>
      <c r="B20" s="94"/>
      <c r="C20" s="186"/>
      <c r="D20" s="177"/>
      <c r="E20" s="168" t="s">
        <v>87</v>
      </c>
      <c r="F20" s="180"/>
      <c r="G20" s="187" t="s">
        <v>20</v>
      </c>
      <c r="H20" s="177"/>
      <c r="I20" s="168" t="s">
        <v>19</v>
      </c>
      <c r="J20" s="180"/>
      <c r="K20" s="168" t="s">
        <v>20</v>
      </c>
      <c r="L20" s="182">
        <f>IF(D20="","",IF(F20&gt;=45,D20+1,D20))</f>
      </c>
      <c r="M20" s="79" t="s">
        <v>19</v>
      </c>
      <c r="N20" s="168">
        <f>IF(F20="","",IF(AND(F20&gt;=0,F20&lt;15),0,IF(AND(F20&gt;=15,F20&lt;30),30,IF(AND(F20&gt;=30,F20&lt;45),30,IF(AND(F20&gt;=45,F20&lt;=59),0)))))</f>
      </c>
      <c r="O20" s="170" t="s">
        <v>20</v>
      </c>
      <c r="P20" s="172">
        <f>IF(H20="","",IF(J20&gt;=45,H20+1,H20))</f>
      </c>
      <c r="Q20" s="79" t="s">
        <v>19</v>
      </c>
      <c r="R20" s="168">
        <f>IF(J20="","",IF(AND(J20&gt;=0,J20&lt;15),0,IF(AND(J20&gt;=15,J20&lt;30),30,IF(AND(J20&gt;=30,J20&lt;45),30,IF(AND(J20&gt;=45,J20&lt;=59),0)))))</f>
      </c>
      <c r="S20" s="175" t="s">
        <v>20</v>
      </c>
      <c r="T20" s="152">
        <f>IF(DO20=0,"",DO20)</f>
      </c>
      <c r="U20" s="153"/>
      <c r="V20" s="154">
        <f>IF(DR20=0,"",DR20)</f>
      </c>
      <c r="W20" s="155"/>
      <c r="X20" s="156">
        <f>IF(DU20=0,"",DU20)</f>
      </c>
      <c r="Y20" s="157"/>
      <c r="Z20" s="158">
        <f>AO20</f>
      </c>
      <c r="AA20" s="160"/>
      <c r="AB20" s="162">
        <f>IF(DW20="エラー","実績エラー","")</f>
      </c>
      <c r="AC20" s="163"/>
      <c r="AD20" s="164"/>
      <c r="AE20" s="150">
        <f>IF(AND(DW21="エラー",R20&lt;&gt;""),"実績エラー","")</f>
      </c>
      <c r="AF20" s="150"/>
      <c r="AG20" s="150"/>
      <c r="AH20" s="16"/>
      <c r="AI20" s="112">
        <f>IF(AND(D20&gt;=0,F20&gt;=0,H20&gt;=0,J20&gt;=0,C20="",D20&lt;&gt;"",F20&lt;&gt;"",H20&lt;&gt;"",J20&lt;&gt;""),1,0)</f>
        <v>0</v>
      </c>
      <c r="AJ20" s="112">
        <f>IF(OR(C20=1,C20=3),0,IF(C20="",0,1))</f>
        <v>0</v>
      </c>
      <c r="AK20" s="151">
        <f>IF(T20="",0,T20)</f>
        <v>0</v>
      </c>
      <c r="AL20" s="131">
        <f>IF(V20="",0,V20)</f>
        <v>0</v>
      </c>
      <c r="AM20" s="131">
        <f>IF(X20="",0,X20)</f>
        <v>0</v>
      </c>
      <c r="AN20" s="131">
        <f>SUM(AK20:AM21)</f>
        <v>0</v>
      </c>
      <c r="AO20" s="149">
        <f>IF(AN20=0,"",IF(AN20=0.5,1,""))</f>
      </c>
      <c r="AP20" s="112">
        <f>IF(C20=1,AK20,"")</f>
      </c>
      <c r="AQ20" s="112">
        <f>IF(C20=1,AL20,"")</f>
      </c>
      <c r="AR20" s="112">
        <f>IF(C20=1,AM20,"")</f>
      </c>
      <c r="AS20" s="112">
        <f>SUM(AP20:AR21)</f>
        <v>0</v>
      </c>
      <c r="AT20" s="112">
        <f>IF(AS20=0,"",AS20)</f>
      </c>
      <c r="AU20" s="112">
        <f>IF(C20=2,AK20,"")</f>
      </c>
      <c r="AV20" s="112">
        <f>IF(C20=2,AL20,"")</f>
      </c>
      <c r="AW20" s="112">
        <f>IF(C20=2,AM20,"")</f>
      </c>
      <c r="AX20" s="112">
        <f>SUM(AU20:AW21)</f>
        <v>0</v>
      </c>
      <c r="AY20" s="112">
        <f>IF(AX20=0,"",AX20)</f>
      </c>
      <c r="AZ20" s="112">
        <f>IF(C20=3,AK20,"")</f>
      </c>
      <c r="BA20" s="112">
        <f>IF(C20=3,AL20,"")</f>
      </c>
      <c r="BB20" s="112">
        <f>IF(C20=3,AM20,"")</f>
      </c>
      <c r="BC20" s="112">
        <f>SUM(AZ20:BB21)</f>
        <v>0</v>
      </c>
      <c r="BD20" s="112">
        <f>IF(BC20=0,"",BC20)</f>
      </c>
      <c r="BE20" s="112">
        <f>IF(C20=4,AK20,"")</f>
      </c>
      <c r="BF20" s="112">
        <f>IF(C20=4,AL20,"")</f>
      </c>
      <c r="BG20" s="112">
        <f>IF(C20=4,AM20,"")</f>
      </c>
      <c r="BH20" s="112">
        <f>SUM(BE20:BG21)</f>
        <v>0</v>
      </c>
      <c r="BI20" s="112">
        <f>IF(BH20=0,"",BH20)</f>
      </c>
      <c r="BK20" s="17">
        <f>IF(L20="","",L20)</f>
      </c>
      <c r="BL20" s="17">
        <f>IF(N20="","",N20)</f>
      </c>
      <c r="BM20" s="18">
        <f>IF(P20="","",P20)</f>
      </c>
      <c r="BN20" s="18">
        <f>IF(R20="","",R20)</f>
      </c>
      <c r="BO20" s="135">
        <f>SUM(BK21:BL21)</f>
        <v>0</v>
      </c>
      <c r="BP20" s="131">
        <f>SUM(BM21:BN21)</f>
        <v>0</v>
      </c>
      <c r="BQ20" s="131">
        <f>BP20-BO20</f>
        <v>0</v>
      </c>
      <c r="BR20" s="139">
        <f>IF(AND(BO20&gt;=0,BO20&lt;6),1,IF(AND(BO20&gt;=6,BO20&lt;8),2,IF(AND(BO20&gt;=8,BO20&lt;18),3,IF(AND(BO20&gt;=18,BO20&lt;22),4,IF(AND(BO20&gt;=22,BO20&lt;24),5,0)))))</f>
        <v>1</v>
      </c>
      <c r="BS20" s="140">
        <f>IF(BR20=1,3,IF(BR20=2,2,IF(BR20=3,1,IF(BR20=4,2,IF(BR20=5,3,0)))))</f>
        <v>3</v>
      </c>
      <c r="BT20" s="148">
        <f>IF(BR20=1,6,IF(BR20=2,8,IF(BR20=3,18,IF(BR20=4,22,IF(BR20=5,24,0)))))</f>
        <v>6</v>
      </c>
      <c r="BU20" s="144">
        <f>IF(BT20&gt;BP20,BQ20,BT20-BO20)</f>
        <v>0</v>
      </c>
      <c r="BV20" s="145">
        <f>BQ20-BU20</f>
        <v>0</v>
      </c>
      <c r="BW20" s="139">
        <f>IF(BV20&gt;0,BR20+1,0)</f>
        <v>0</v>
      </c>
      <c r="BX20" s="140">
        <f>IF(BW20=1,3,IF(BW20=2,2,IF(BW20=3,1,IF(BW20=4,2,IF(BW20=5,3,0)))))</f>
        <v>0</v>
      </c>
      <c r="BY20" s="141">
        <f>IF(BW20=1,0,IF(BW20=2,6,IF(BW20=3,8,IF(BW20=4,18,IF(BW20=5,22,0)))))</f>
        <v>0</v>
      </c>
      <c r="BZ20" s="131">
        <f>IF(BW20=1,6,IF(BW20=2,8,IF(BW20=3,18,IF(BW20=4,22,IF(BW20=5,24,0)))))</f>
        <v>0</v>
      </c>
      <c r="CA20" s="147">
        <f>IF(BV20&gt;CB20,BV20-CB20,IF(BV20=CB20,CB20,BV20))</f>
        <v>0</v>
      </c>
      <c r="CB20" s="142">
        <f>IF(BV20&gt;=BZ20-BY20,BV20-(BZ20-BY20),BV20)</f>
        <v>0</v>
      </c>
      <c r="CC20" s="145">
        <f>BQ20-(BU20+CA20)</f>
        <v>0</v>
      </c>
      <c r="CD20" s="139">
        <f>IF(CC20&gt;0,BW20+1,0)</f>
        <v>0</v>
      </c>
      <c r="CE20" s="140">
        <f>IF(CD20=1,3,IF(CD20=2,2,IF(CD20=3,1,IF(CD20=4,2,IF(CD20=5,3,0)))))</f>
        <v>0</v>
      </c>
      <c r="CF20" s="141">
        <f>IF(CD20=1,0,IF(CD20=2,6,IF(CD20=3,8,IF(CD20=4,18,IF(CD20=5,22,0)))))</f>
        <v>0</v>
      </c>
      <c r="CG20" s="131">
        <f>IF(CD20=1,6,IF(CD20=2,8,IF(CD20=3,18,IF(CD20=4,22,IF(CD20=5,24,0)))))</f>
        <v>0</v>
      </c>
      <c r="CH20" s="131">
        <f>CF20+CC20</f>
        <v>0</v>
      </c>
      <c r="CI20" s="147">
        <f>IF(CH20&gt;CG20,CG20-CF20,CH20-CF20)</f>
        <v>0</v>
      </c>
      <c r="CJ20" s="148">
        <f>CC20-CI20</f>
        <v>0</v>
      </c>
      <c r="CK20" s="131">
        <f>IF(CJ20&gt;=0,CG20,CJ20)</f>
        <v>0</v>
      </c>
      <c r="CL20" s="146">
        <f>IF(CJ20&gt;0,1,0)</f>
        <v>0</v>
      </c>
      <c r="CM20" s="139">
        <f>IF(CE20=0,0,CD20+1)</f>
        <v>0</v>
      </c>
      <c r="CN20" s="140">
        <f>IF(CM20=1,3,IF(CM20=2,2,IF(CM20=3,1,IF(CM20=4,2,IF(CM20=5,3,0)))))</f>
        <v>0</v>
      </c>
      <c r="CO20" s="141">
        <f>IF(CM20=1,0,IF(CM20=2,6,IF(CM20=3,8,IF(CM20=4,18,IF(CM20=5,22,0)))))</f>
        <v>0</v>
      </c>
      <c r="CP20" s="131">
        <f>IF(CM20=1,6,IF(CM20=2,8,IF(CM20=3,18,IF(CM20=4,22,IF(CM20=5,24,0)))))</f>
        <v>0</v>
      </c>
      <c r="CQ20" s="136">
        <f>CJ20+CO20</f>
        <v>0</v>
      </c>
      <c r="CR20" s="144">
        <f>IF(CQ20&gt;CP20,CP20-CO20,CQ20-CO20)</f>
        <v>0</v>
      </c>
      <c r="CS20" s="145">
        <f>IF(CR20&gt;0,CQ20-(CO20+CR20),0)</f>
        <v>0</v>
      </c>
      <c r="CT20" s="146">
        <f>IF(CR20&gt;0,1,0)</f>
        <v>0</v>
      </c>
      <c r="CU20" s="139">
        <f>IF(CT20=1,CM20+1,0)</f>
        <v>0</v>
      </c>
      <c r="CV20" s="140">
        <f>IF(CU20=1,3,IF(CU20=2,2,IF(CU20=3,1,IF(CU20=4,2,IF(CU20=5,3,0)))))</f>
        <v>0</v>
      </c>
      <c r="CW20" s="141">
        <f>IF(CU20=1,0,IF(CU20=2,6,IF(CU20=3,8,IF(CU20=4,18,IF(CU20=5,22,0)))))</f>
        <v>0</v>
      </c>
      <c r="CX20" s="131">
        <f>IF(CU20=1,6,IF(CU20=2,8,IF(CU20=3,18,IF(CU20=4,22,IF(CU20=5,24,0)))))</f>
        <v>0</v>
      </c>
      <c r="CY20" s="143">
        <f>IF(CU20&gt;0,CS20,0)</f>
        <v>0</v>
      </c>
      <c r="CZ20" s="137">
        <f>BR20</f>
        <v>1</v>
      </c>
      <c r="DA20" s="112">
        <f>BS20</f>
        <v>3</v>
      </c>
      <c r="DB20" s="136">
        <f>BU20</f>
        <v>0</v>
      </c>
      <c r="DC20" s="137">
        <f>BW20</f>
        <v>0</v>
      </c>
      <c r="DD20" s="112">
        <f>BX20</f>
        <v>0</v>
      </c>
      <c r="DE20" s="131">
        <f>CA20</f>
        <v>0</v>
      </c>
      <c r="DF20" s="137">
        <f>CD20</f>
        <v>0</v>
      </c>
      <c r="DG20" s="112">
        <f>CE20</f>
        <v>0</v>
      </c>
      <c r="DH20" s="131">
        <f>CI20</f>
        <v>0</v>
      </c>
      <c r="DI20" s="137">
        <f>CM20</f>
        <v>0</v>
      </c>
      <c r="DJ20" s="112">
        <f>CN20</f>
        <v>0</v>
      </c>
      <c r="DK20" s="136">
        <f>CR20</f>
        <v>0</v>
      </c>
      <c r="DL20" s="137">
        <f>CU20</f>
        <v>0</v>
      </c>
      <c r="DM20" s="112">
        <f>CV20</f>
        <v>0</v>
      </c>
      <c r="DN20" s="135">
        <f>CY20</f>
        <v>0</v>
      </c>
      <c r="DO20" s="133">
        <f>IF(DA20=1,DB20,IF(DD20=1,DE20,IF(DG20=1,DH20,IF(DJ20=1,DK20,IF(DM20=1,DN20,0)))))</f>
        <v>0</v>
      </c>
      <c r="DP20" s="131">
        <f>IF(CZ20=2,DB20,IF(DC20=2,DE20,IF(DF20=2,DH20,IF(DI20=2,DK20,IF(DL20=2,DN20,0)))))</f>
        <v>0</v>
      </c>
      <c r="DQ20" s="131">
        <f>IF(CZ20=4,DB20,IF(DC20=4,DE20,IF(DF20=4,DH20,IF(DI20=4,DK20,IF(DL20=4,DN20,0)))))</f>
        <v>0</v>
      </c>
      <c r="DR20" s="138">
        <f>DP20+DQ20</f>
        <v>0</v>
      </c>
      <c r="DS20" s="131">
        <f>IF(CZ20=1,DB20,IF(DC20=1,DE20,IF(DF20=1,DH20,IF(DI20=1,DK20,IF(DL20=1,DN20,0)))))</f>
        <v>0</v>
      </c>
      <c r="DT20" s="112">
        <f>IF(CZ20=5,DB20,IF(DC20=5,DE20,IF(DF20=5,DH20,IF(DI20=5,DK20,IF(DL20=5,DN20,0)))))</f>
        <v>0</v>
      </c>
      <c r="DU20" s="132">
        <f>DS20+DT20</f>
        <v>0</v>
      </c>
      <c r="DV20" s="21"/>
      <c r="DW20">
        <f>IF(((DZ20*60+EA20)-(DX20*60+DY20))-((H20*60+J20)-(D20*60+F20))&gt;15,"エラー","")</f>
      </c>
      <c r="DX20" s="54" t="str">
        <f>IF(D20="","0",IF(F20&gt;=45,D20+1,D20))</f>
        <v>0</v>
      </c>
      <c r="DY20" s="54" t="str">
        <f>IF(F20="","0",IF(AND(F20&gt;=0,F20&lt;15),0,IF(AND(F20&gt;=15,F20&lt;30),30,IF(AND(F20&gt;=30,F20&lt;45),30,IF(AND(F20&gt;=45,F20&lt;=59),0)))))</f>
        <v>0</v>
      </c>
      <c r="DZ20" s="54" t="str">
        <f>IF(H20="","0",IF(J20&gt;=45,H20+1,H20))</f>
        <v>0</v>
      </c>
      <c r="EA20" s="54" t="str">
        <f>IF(J20="","0",IF(AND(J20&gt;=0,J20&lt;15),0,IF(AND(J20&gt;=15,J20&lt;30),30,IF(AND(J20&gt;=30,J20&lt;45),30,IF(AND(J20&gt;=45,J20&lt;=59),0)))))</f>
        <v>0</v>
      </c>
    </row>
    <row r="21" spans="1:127" ht="9.75" customHeight="1" thickBot="1">
      <c r="A21" s="185"/>
      <c r="B21" s="97"/>
      <c r="C21" s="186"/>
      <c r="D21" s="178"/>
      <c r="E21" s="179"/>
      <c r="F21" s="181"/>
      <c r="G21" s="188"/>
      <c r="H21" s="178"/>
      <c r="I21" s="179"/>
      <c r="J21" s="181"/>
      <c r="K21" s="179"/>
      <c r="L21" s="183"/>
      <c r="M21" s="174"/>
      <c r="N21" s="169"/>
      <c r="O21" s="171"/>
      <c r="P21" s="173"/>
      <c r="Q21" s="174"/>
      <c r="R21" s="169"/>
      <c r="S21" s="176"/>
      <c r="T21" s="152"/>
      <c r="U21" s="153"/>
      <c r="V21" s="154"/>
      <c r="W21" s="155"/>
      <c r="X21" s="156"/>
      <c r="Y21" s="157"/>
      <c r="Z21" s="159"/>
      <c r="AA21" s="161"/>
      <c r="AB21" s="165"/>
      <c r="AC21" s="166"/>
      <c r="AD21" s="167"/>
      <c r="AE21" s="150"/>
      <c r="AF21" s="150"/>
      <c r="AG21" s="150"/>
      <c r="AH21" s="16"/>
      <c r="AI21" s="112"/>
      <c r="AJ21" s="112"/>
      <c r="AK21" s="151"/>
      <c r="AL21" s="131"/>
      <c r="AM21" s="131"/>
      <c r="AN21" s="131"/>
      <c r="AO21" s="149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K21" s="19">
        <f>BK20</f>
      </c>
      <c r="BL21" s="20">
        <f>IF(BL20="","",BL20/60)</f>
      </c>
      <c r="BM21">
        <f>BM20</f>
      </c>
      <c r="BN21">
        <f>IF(BN20="","",BN20/60)</f>
      </c>
      <c r="BO21" s="135"/>
      <c r="BP21" s="131"/>
      <c r="BQ21" s="131"/>
      <c r="BR21" s="139"/>
      <c r="BS21" s="140"/>
      <c r="BT21" s="148"/>
      <c r="BU21" s="140"/>
      <c r="BV21" s="142"/>
      <c r="BW21" s="139"/>
      <c r="BX21" s="140"/>
      <c r="BY21" s="142"/>
      <c r="BZ21" s="131"/>
      <c r="CA21" s="147"/>
      <c r="CB21" s="142"/>
      <c r="CC21" s="145"/>
      <c r="CD21" s="139"/>
      <c r="CE21" s="140"/>
      <c r="CF21" s="142"/>
      <c r="CG21" s="131"/>
      <c r="CH21" s="131"/>
      <c r="CI21" s="147"/>
      <c r="CJ21" s="148"/>
      <c r="CK21" s="131"/>
      <c r="CL21" s="146"/>
      <c r="CM21" s="139"/>
      <c r="CN21" s="140"/>
      <c r="CO21" s="142"/>
      <c r="CP21" s="131"/>
      <c r="CQ21" s="112"/>
      <c r="CR21" s="140"/>
      <c r="CS21" s="145"/>
      <c r="CT21" s="146"/>
      <c r="CU21" s="139"/>
      <c r="CV21" s="140"/>
      <c r="CW21" s="142"/>
      <c r="CX21" s="131"/>
      <c r="CY21" s="143"/>
      <c r="CZ21" s="137"/>
      <c r="DA21" s="112"/>
      <c r="DB21" s="112"/>
      <c r="DC21" s="137"/>
      <c r="DD21" s="112"/>
      <c r="DE21" s="112"/>
      <c r="DF21" s="137"/>
      <c r="DG21" s="112"/>
      <c r="DH21" s="112"/>
      <c r="DI21" s="137"/>
      <c r="DJ21" s="112"/>
      <c r="DK21" s="112"/>
      <c r="DL21" s="137"/>
      <c r="DM21" s="112"/>
      <c r="DN21" s="112"/>
      <c r="DO21" s="133"/>
      <c r="DP21" s="131"/>
      <c r="DQ21" s="131"/>
      <c r="DR21" s="138"/>
      <c r="DS21" s="131"/>
      <c r="DT21" s="112"/>
      <c r="DU21" s="133"/>
      <c r="DV21" s="21"/>
      <c r="DW21">
        <f>IF(((DZ20*60+EA20)-(DX20*60+DY20))-((H20*60+J20)-(D20*60+F20))&lt;-14,"エラー","")</f>
      </c>
    </row>
    <row r="22" spans="1:131" ht="9.75" customHeight="1" thickBot="1">
      <c r="A22" s="184"/>
      <c r="B22" s="94"/>
      <c r="C22" s="186"/>
      <c r="D22" s="177"/>
      <c r="E22" s="168" t="s">
        <v>19</v>
      </c>
      <c r="F22" s="180"/>
      <c r="G22" s="187" t="s">
        <v>20</v>
      </c>
      <c r="H22" s="177"/>
      <c r="I22" s="168" t="s">
        <v>19</v>
      </c>
      <c r="J22" s="180"/>
      <c r="K22" s="168" t="s">
        <v>20</v>
      </c>
      <c r="L22" s="182">
        <f>IF(D22="","",IF(F22&gt;=45,D22+1,D22))</f>
      </c>
      <c r="M22" s="79" t="s">
        <v>19</v>
      </c>
      <c r="N22" s="168">
        <f>IF(F22="","",IF(AND(F22&gt;=0,F22&lt;15),0,IF(AND(F22&gt;=15,F22&lt;30),30,IF(AND(F22&gt;=30,F22&lt;45),30,IF(AND(F22&gt;=45,F22&lt;=59),0)))))</f>
      </c>
      <c r="O22" s="170" t="s">
        <v>20</v>
      </c>
      <c r="P22" s="172">
        <f>IF(H22="","",IF(J22&gt;=45,H22+1,H22))</f>
      </c>
      <c r="Q22" s="79" t="s">
        <v>19</v>
      </c>
      <c r="R22" s="168">
        <f>IF(J22="","",IF(AND(J22&gt;=0,J22&lt;15),0,IF(AND(J22&gt;=15,J22&lt;30),30,IF(AND(J22&gt;=30,J22&lt;45),30,IF(AND(J22&gt;=45,J22&lt;=59),0)))))</f>
      </c>
      <c r="S22" s="175" t="s">
        <v>20</v>
      </c>
      <c r="T22" s="152">
        <f>IF(DO22=0,"",DO22)</f>
      </c>
      <c r="U22" s="153"/>
      <c r="V22" s="154">
        <f>IF(DR22=0,"",DR22)</f>
      </c>
      <c r="W22" s="155"/>
      <c r="X22" s="156">
        <f>IF(DU22=0,"",DU22)</f>
      </c>
      <c r="Y22" s="157"/>
      <c r="Z22" s="158">
        <f>AO22</f>
      </c>
      <c r="AA22" s="160"/>
      <c r="AB22" s="162">
        <f>IF(DW22="エラー","実績エラー","")</f>
      </c>
      <c r="AC22" s="163"/>
      <c r="AD22" s="164"/>
      <c r="AE22" s="150">
        <f>IF(AND(DW23="エラー",R22&lt;&gt;""),"実績エラー","")</f>
      </c>
      <c r="AF22" s="150"/>
      <c r="AG22" s="150"/>
      <c r="AH22" s="16"/>
      <c r="AI22" s="112">
        <f>IF(AND(D22&gt;=0,F22&gt;=0,H22&gt;=0,J22&gt;=0,C22="",D22&lt;&gt;"",F22&lt;&gt;"",H22&lt;&gt;"",J22&lt;&gt;""),1,0)</f>
        <v>0</v>
      </c>
      <c r="AJ22" s="112">
        <f>IF(OR(C22=1,C22=3),0,IF(C22="",0,1))</f>
        <v>0</v>
      </c>
      <c r="AK22" s="151">
        <f>IF(T22="",0,T22)</f>
        <v>0</v>
      </c>
      <c r="AL22" s="131">
        <f>IF(V22="",0,V22)</f>
        <v>0</v>
      </c>
      <c r="AM22" s="131">
        <f>IF(X22="",0,X22)</f>
        <v>0</v>
      </c>
      <c r="AN22" s="131">
        <f>SUM(AK22:AM23)</f>
        <v>0</v>
      </c>
      <c r="AO22" s="149">
        <f>IF(AN22=0,"",IF(AN22=0.5,1,""))</f>
      </c>
      <c r="AP22" s="112">
        <f>IF(C22=1,AK22,"")</f>
      </c>
      <c r="AQ22" s="112">
        <f>IF(C22=1,AL22,"")</f>
      </c>
      <c r="AR22" s="112">
        <f>IF(C22=1,AM22,"")</f>
      </c>
      <c r="AS22" s="112">
        <f>SUM(AP22:AR23)</f>
        <v>0</v>
      </c>
      <c r="AT22" s="112">
        <f>IF(AS22=0,"",AS22)</f>
      </c>
      <c r="AU22" s="112">
        <f>IF(C22=2,AK22,"")</f>
      </c>
      <c r="AV22" s="112">
        <f>IF(C22=2,AL22,"")</f>
      </c>
      <c r="AW22" s="112">
        <f>IF(C22=2,AM22,"")</f>
      </c>
      <c r="AX22" s="112">
        <f>SUM(AU22:AW23)</f>
        <v>0</v>
      </c>
      <c r="AY22" s="112">
        <f>IF(AX22=0,"",AX22)</f>
      </c>
      <c r="AZ22" s="112">
        <f>IF(C22=3,AK22,"")</f>
      </c>
      <c r="BA22" s="112">
        <f>IF(C22=3,AL22,"")</f>
      </c>
      <c r="BB22" s="112">
        <f>IF(C22=3,AM22,"")</f>
      </c>
      <c r="BC22" s="112">
        <f>SUM(AZ22:BB23)</f>
        <v>0</v>
      </c>
      <c r="BD22" s="112">
        <f>IF(BC22=0,"",BC22)</f>
      </c>
      <c r="BE22" s="112">
        <f>IF(C22=4,AK22,"")</f>
      </c>
      <c r="BF22" s="112">
        <f>IF(C22=4,AL22,"")</f>
      </c>
      <c r="BG22" s="112">
        <f>IF(C22=4,AM22,"")</f>
      </c>
      <c r="BH22" s="112">
        <f>SUM(BE22:BG23)</f>
        <v>0</v>
      </c>
      <c r="BI22" s="112">
        <f>IF(BH22=0,"",BH22)</f>
      </c>
      <c r="BK22" s="17">
        <f>IF(L22="","",L22)</f>
      </c>
      <c r="BL22" s="17">
        <f>IF(N22="","",N22)</f>
      </c>
      <c r="BM22" s="18">
        <f>IF(P22="","",P22)</f>
      </c>
      <c r="BN22" s="18">
        <f>IF(R22="","",R22)</f>
      </c>
      <c r="BO22" s="135">
        <f>SUM(BK23:BL23)</f>
        <v>0</v>
      </c>
      <c r="BP22" s="131">
        <f>SUM(BM23:BN23)</f>
        <v>0</v>
      </c>
      <c r="BQ22" s="131">
        <f>BP22-BO22</f>
        <v>0</v>
      </c>
      <c r="BR22" s="139">
        <f>IF(AND(BO22&gt;=0,BO22&lt;6),1,IF(AND(BO22&gt;=6,BO22&lt;8),2,IF(AND(BO22&gt;=8,BO22&lt;18),3,IF(AND(BO22&gt;=18,BO22&lt;22),4,IF(AND(BO22&gt;=22,BO22&lt;24),5,0)))))</f>
        <v>1</v>
      </c>
      <c r="BS22" s="140">
        <f>IF(BR22=1,3,IF(BR22=2,2,IF(BR22=3,1,IF(BR22=4,2,IF(BR22=5,3,0)))))</f>
        <v>3</v>
      </c>
      <c r="BT22" s="148">
        <f>IF(BR22=1,6,IF(BR22=2,8,IF(BR22=3,18,IF(BR22=4,22,IF(BR22=5,24,0)))))</f>
        <v>6</v>
      </c>
      <c r="BU22" s="144">
        <f>IF(BT22&gt;BP22,BQ22,BT22-BO22)</f>
        <v>0</v>
      </c>
      <c r="BV22" s="145">
        <f>BQ22-BU22</f>
        <v>0</v>
      </c>
      <c r="BW22" s="139">
        <f>IF(BV22&gt;0,BR22+1,0)</f>
        <v>0</v>
      </c>
      <c r="BX22" s="140">
        <f>IF(BW22=1,3,IF(BW22=2,2,IF(BW22=3,1,IF(BW22=4,2,IF(BW22=5,3,0)))))</f>
        <v>0</v>
      </c>
      <c r="BY22" s="141">
        <f>IF(BW22=1,0,IF(BW22=2,6,IF(BW22=3,8,IF(BW22=4,18,IF(BW22=5,22,0)))))</f>
        <v>0</v>
      </c>
      <c r="BZ22" s="131">
        <f>IF(BW22=1,6,IF(BW22=2,8,IF(BW22=3,18,IF(BW22=4,22,IF(BW22=5,24,0)))))</f>
        <v>0</v>
      </c>
      <c r="CA22" s="147">
        <f>IF(BV22&gt;CB22,BV22-CB22,IF(BV22=CB22,CB22,BV22))</f>
        <v>0</v>
      </c>
      <c r="CB22" s="142">
        <f>IF(BV22&gt;=BZ22-BY22,BV22-(BZ22-BY22),BV22)</f>
        <v>0</v>
      </c>
      <c r="CC22" s="145">
        <f>BQ22-(BU22+CA22)</f>
        <v>0</v>
      </c>
      <c r="CD22" s="139">
        <f>IF(CC22&gt;0,BW22+1,0)</f>
        <v>0</v>
      </c>
      <c r="CE22" s="140">
        <f>IF(CD22=1,3,IF(CD22=2,2,IF(CD22=3,1,IF(CD22=4,2,IF(CD22=5,3,0)))))</f>
        <v>0</v>
      </c>
      <c r="CF22" s="141">
        <f>IF(CD22=1,0,IF(CD22=2,6,IF(CD22=3,8,IF(CD22=4,18,IF(CD22=5,22,0)))))</f>
        <v>0</v>
      </c>
      <c r="CG22" s="131">
        <f>IF(CD22=1,6,IF(CD22=2,8,IF(CD22=3,18,IF(CD22=4,22,IF(CD22=5,24,0)))))</f>
        <v>0</v>
      </c>
      <c r="CH22" s="131">
        <f>CF22+CC22</f>
        <v>0</v>
      </c>
      <c r="CI22" s="147">
        <f>IF(CH22&gt;CG22,CG22-CF22,CH22-CF22)</f>
        <v>0</v>
      </c>
      <c r="CJ22" s="148">
        <f>CC22-CI22</f>
        <v>0</v>
      </c>
      <c r="CK22" s="131">
        <f>IF(CJ22&gt;=0,CG22,CJ22)</f>
        <v>0</v>
      </c>
      <c r="CL22" s="146">
        <f>IF(CJ22&gt;0,1,0)</f>
        <v>0</v>
      </c>
      <c r="CM22" s="139">
        <f>IF(CE22=0,0,CD22+1)</f>
        <v>0</v>
      </c>
      <c r="CN22" s="140">
        <f>IF(CM22=1,3,IF(CM22=2,2,IF(CM22=3,1,IF(CM22=4,2,IF(CM22=5,3,0)))))</f>
        <v>0</v>
      </c>
      <c r="CO22" s="141">
        <f>IF(CM22=1,0,IF(CM22=2,6,IF(CM22=3,8,IF(CM22=4,18,IF(CM22=5,22,0)))))</f>
        <v>0</v>
      </c>
      <c r="CP22" s="131">
        <f>IF(CM22=1,6,IF(CM22=2,8,IF(CM22=3,18,IF(CM22=4,22,IF(CM22=5,24,0)))))</f>
        <v>0</v>
      </c>
      <c r="CQ22" s="136">
        <f>CJ22+CO22</f>
        <v>0</v>
      </c>
      <c r="CR22" s="144">
        <f>IF(CQ22&gt;CP22,CP22-CO22,CQ22-CO22)</f>
        <v>0</v>
      </c>
      <c r="CS22" s="145">
        <f>IF(CR22&gt;0,CQ22-(CO22+CR22),0)</f>
        <v>0</v>
      </c>
      <c r="CT22" s="146">
        <f>IF(CR22&gt;0,1,0)</f>
        <v>0</v>
      </c>
      <c r="CU22" s="139">
        <f>IF(CT22=1,CM22+1,0)</f>
        <v>0</v>
      </c>
      <c r="CV22" s="140">
        <f>IF(CU22=1,3,IF(CU22=2,2,IF(CU22=3,1,IF(CU22=4,2,IF(CU22=5,3,0)))))</f>
        <v>0</v>
      </c>
      <c r="CW22" s="141">
        <f>IF(CU22=1,0,IF(CU22=2,6,IF(CU22=3,8,IF(CU22=4,18,IF(CU22=5,22,0)))))</f>
        <v>0</v>
      </c>
      <c r="CX22" s="131">
        <f>IF(CU22=1,6,IF(CU22=2,8,IF(CU22=3,18,IF(CU22=4,22,IF(CU22=5,24,0)))))</f>
        <v>0</v>
      </c>
      <c r="CY22" s="143">
        <f>IF(CU22&gt;0,CS22,0)</f>
        <v>0</v>
      </c>
      <c r="CZ22" s="137">
        <f>BR22</f>
        <v>1</v>
      </c>
      <c r="DA22" s="112">
        <f>BS22</f>
        <v>3</v>
      </c>
      <c r="DB22" s="136">
        <f>BU22</f>
        <v>0</v>
      </c>
      <c r="DC22" s="137">
        <f>BW22</f>
        <v>0</v>
      </c>
      <c r="DD22" s="112">
        <f>BX22</f>
        <v>0</v>
      </c>
      <c r="DE22" s="131">
        <f>CA22</f>
        <v>0</v>
      </c>
      <c r="DF22" s="137">
        <f>CD22</f>
        <v>0</v>
      </c>
      <c r="DG22" s="112">
        <f>CE22</f>
        <v>0</v>
      </c>
      <c r="DH22" s="131">
        <f>CI22</f>
        <v>0</v>
      </c>
      <c r="DI22" s="137">
        <f>CM22</f>
        <v>0</v>
      </c>
      <c r="DJ22" s="112">
        <f>CN22</f>
        <v>0</v>
      </c>
      <c r="DK22" s="136">
        <f>CR22</f>
        <v>0</v>
      </c>
      <c r="DL22" s="137">
        <f>CU22</f>
        <v>0</v>
      </c>
      <c r="DM22" s="112">
        <f>CV22</f>
        <v>0</v>
      </c>
      <c r="DN22" s="135">
        <f>CY22</f>
        <v>0</v>
      </c>
      <c r="DO22" s="133">
        <f>IF(DA22=1,DB22,IF(DD22=1,DE22,IF(DG22=1,DH22,IF(DJ22=1,DK22,IF(DM22=1,DN22,0)))))</f>
        <v>0</v>
      </c>
      <c r="DP22" s="131">
        <f>IF(CZ22=2,DB22,IF(DC22=2,DE22,IF(DF22=2,DH22,IF(DI22=2,DK22,IF(DL22=2,DN22,0)))))</f>
        <v>0</v>
      </c>
      <c r="DQ22" s="131">
        <f>IF(CZ22=4,DB22,IF(DC22=4,DE22,IF(DF22=4,DH22,IF(DI22=4,DK22,IF(DL22=4,DN22,0)))))</f>
        <v>0</v>
      </c>
      <c r="DR22" s="138">
        <f>DP22+DQ22</f>
        <v>0</v>
      </c>
      <c r="DS22" s="131">
        <f>IF(CZ22=1,DB22,IF(DC22=1,DE22,IF(DF22=1,DH22,IF(DI22=1,DK22,IF(DL22=1,DN22,0)))))</f>
        <v>0</v>
      </c>
      <c r="DT22" s="112">
        <f>IF(CZ22=5,DB22,IF(DC22=5,DE22,IF(DF22=5,DH22,IF(DI22=5,DK22,IF(DL22=5,DN22,0)))))</f>
        <v>0</v>
      </c>
      <c r="DU22" s="132">
        <f>DS22+DT22</f>
        <v>0</v>
      </c>
      <c r="DV22" s="21"/>
      <c r="DW22">
        <f>IF(((DZ22*60+EA22)-(DX22*60+DY22))-((H22*60+J22)-(D22*60+F22))&gt;15,"エラー","")</f>
      </c>
      <c r="DX22" s="54" t="str">
        <f>IF(D22="","0",IF(F22&gt;=45,D22+1,D22))</f>
        <v>0</v>
      </c>
      <c r="DY22" s="54" t="str">
        <f>IF(F22="","0",IF(AND(F22&gt;=0,F22&lt;15),0,IF(AND(F22&gt;=15,F22&lt;30),30,IF(AND(F22&gt;=30,F22&lt;45),30,IF(AND(F22&gt;=45,F22&lt;=59),0)))))</f>
        <v>0</v>
      </c>
      <c r="DZ22" s="54" t="str">
        <f>IF(H22="","0",IF(J22&gt;=45,H22+1,H22))</f>
        <v>0</v>
      </c>
      <c r="EA22" s="54" t="str">
        <f>IF(J22="","0",IF(AND(J22&gt;=0,J22&lt;15),0,IF(AND(J22&gt;=15,J22&lt;30),30,IF(AND(J22&gt;=30,J22&lt;45),30,IF(AND(J22&gt;=45,J22&lt;=59),0)))))</f>
        <v>0</v>
      </c>
    </row>
    <row r="23" spans="1:127" ht="9.75" customHeight="1" thickBot="1">
      <c r="A23" s="185"/>
      <c r="B23" s="97"/>
      <c r="C23" s="186"/>
      <c r="D23" s="178"/>
      <c r="E23" s="179"/>
      <c r="F23" s="181"/>
      <c r="G23" s="188"/>
      <c r="H23" s="178"/>
      <c r="I23" s="179"/>
      <c r="J23" s="181"/>
      <c r="K23" s="179"/>
      <c r="L23" s="183"/>
      <c r="M23" s="174"/>
      <c r="N23" s="169"/>
      <c r="O23" s="171"/>
      <c r="P23" s="173"/>
      <c r="Q23" s="174"/>
      <c r="R23" s="169"/>
      <c r="S23" s="176"/>
      <c r="T23" s="152"/>
      <c r="U23" s="153"/>
      <c r="V23" s="154"/>
      <c r="W23" s="155"/>
      <c r="X23" s="156"/>
      <c r="Y23" s="157"/>
      <c r="Z23" s="159"/>
      <c r="AA23" s="161"/>
      <c r="AB23" s="165"/>
      <c r="AC23" s="166"/>
      <c r="AD23" s="167"/>
      <c r="AE23" s="150"/>
      <c r="AF23" s="150"/>
      <c r="AG23" s="150"/>
      <c r="AH23" s="16"/>
      <c r="AI23" s="112"/>
      <c r="AJ23" s="112"/>
      <c r="AK23" s="151"/>
      <c r="AL23" s="131"/>
      <c r="AM23" s="131"/>
      <c r="AN23" s="131"/>
      <c r="AO23" s="149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K23" s="19">
        <f>BK22</f>
      </c>
      <c r="BL23" s="20">
        <f>IF(BL22="","",BL22/60)</f>
      </c>
      <c r="BM23">
        <f>BM22</f>
      </c>
      <c r="BN23">
        <f>IF(BN22="","",BN22/60)</f>
      </c>
      <c r="BO23" s="135"/>
      <c r="BP23" s="131"/>
      <c r="BQ23" s="131"/>
      <c r="BR23" s="139"/>
      <c r="BS23" s="140"/>
      <c r="BT23" s="148"/>
      <c r="BU23" s="140"/>
      <c r="BV23" s="142"/>
      <c r="BW23" s="139"/>
      <c r="BX23" s="140"/>
      <c r="BY23" s="142"/>
      <c r="BZ23" s="131"/>
      <c r="CA23" s="147"/>
      <c r="CB23" s="142"/>
      <c r="CC23" s="145"/>
      <c r="CD23" s="139"/>
      <c r="CE23" s="140"/>
      <c r="CF23" s="142"/>
      <c r="CG23" s="131"/>
      <c r="CH23" s="131"/>
      <c r="CI23" s="147"/>
      <c r="CJ23" s="148"/>
      <c r="CK23" s="131"/>
      <c r="CL23" s="146"/>
      <c r="CM23" s="139"/>
      <c r="CN23" s="140"/>
      <c r="CO23" s="142"/>
      <c r="CP23" s="131"/>
      <c r="CQ23" s="112"/>
      <c r="CR23" s="140"/>
      <c r="CS23" s="145"/>
      <c r="CT23" s="146"/>
      <c r="CU23" s="139"/>
      <c r="CV23" s="140"/>
      <c r="CW23" s="142"/>
      <c r="CX23" s="131"/>
      <c r="CY23" s="143"/>
      <c r="CZ23" s="137"/>
      <c r="DA23" s="112"/>
      <c r="DB23" s="112"/>
      <c r="DC23" s="137"/>
      <c r="DD23" s="112"/>
      <c r="DE23" s="112"/>
      <c r="DF23" s="137"/>
      <c r="DG23" s="112"/>
      <c r="DH23" s="112"/>
      <c r="DI23" s="137"/>
      <c r="DJ23" s="112"/>
      <c r="DK23" s="112"/>
      <c r="DL23" s="137"/>
      <c r="DM23" s="112"/>
      <c r="DN23" s="112"/>
      <c r="DO23" s="133"/>
      <c r="DP23" s="131"/>
      <c r="DQ23" s="131"/>
      <c r="DR23" s="138"/>
      <c r="DS23" s="131"/>
      <c r="DT23" s="112"/>
      <c r="DU23" s="133"/>
      <c r="DV23" s="21"/>
      <c r="DW23">
        <f>IF(((DZ22*60+EA22)-(DX22*60+DY22))-((H22*60+J22)-(D22*60+F22))&lt;-14,"エラー","")</f>
      </c>
    </row>
    <row r="24" spans="1:131" ht="9.75" customHeight="1" thickBot="1">
      <c r="A24" s="184"/>
      <c r="B24" s="94"/>
      <c r="C24" s="186"/>
      <c r="D24" s="177"/>
      <c r="E24" s="168" t="s">
        <v>19</v>
      </c>
      <c r="F24" s="180"/>
      <c r="G24" s="187" t="s">
        <v>20</v>
      </c>
      <c r="H24" s="177"/>
      <c r="I24" s="168" t="s">
        <v>19</v>
      </c>
      <c r="J24" s="180"/>
      <c r="K24" s="168" t="s">
        <v>20</v>
      </c>
      <c r="L24" s="182">
        <f>IF(D24="","",IF(F24&gt;=45,D24+1,D24))</f>
      </c>
      <c r="M24" s="79" t="s">
        <v>19</v>
      </c>
      <c r="N24" s="168">
        <f>IF(F24="","",IF(AND(F24&gt;=0,F24&lt;15),0,IF(AND(F24&gt;=15,F24&lt;30),30,IF(AND(F24&gt;=30,F24&lt;45),30,IF(AND(F24&gt;=45,F24&lt;=59),0)))))</f>
      </c>
      <c r="O24" s="170" t="s">
        <v>20</v>
      </c>
      <c r="P24" s="172">
        <f>IF(H24="","",IF(J24&gt;=45,H24+1,H24))</f>
      </c>
      <c r="Q24" s="79" t="s">
        <v>19</v>
      </c>
      <c r="R24" s="168">
        <f>IF(J24="","",IF(AND(J24&gt;=0,J24&lt;15),0,IF(AND(J24&gt;=15,J24&lt;30),30,IF(AND(J24&gt;=30,J24&lt;45),30,IF(AND(J24&gt;=45,J24&lt;=59),0)))))</f>
      </c>
      <c r="S24" s="175" t="s">
        <v>20</v>
      </c>
      <c r="T24" s="152">
        <f>IF(DO24=0,"",DO24)</f>
      </c>
      <c r="U24" s="153"/>
      <c r="V24" s="154">
        <f>IF(DR24=0,"",DR24)</f>
      </c>
      <c r="W24" s="155"/>
      <c r="X24" s="156">
        <f>IF(DU24=0,"",DU24)</f>
      </c>
      <c r="Y24" s="157"/>
      <c r="Z24" s="158">
        <f>AO24</f>
      </c>
      <c r="AA24" s="160"/>
      <c r="AB24" s="162">
        <f>IF(DW24="エラー","実績エラー","")</f>
      </c>
      <c r="AC24" s="163"/>
      <c r="AD24" s="164"/>
      <c r="AE24" s="150">
        <f>IF(AND(DW25="エラー",R24&lt;&gt;""),"実績エラー","")</f>
      </c>
      <c r="AF24" s="150"/>
      <c r="AG24" s="150"/>
      <c r="AH24" s="16"/>
      <c r="AI24" s="112">
        <f>IF(AND(D24&gt;=0,F24&gt;=0,H24&gt;=0,J24&gt;=0,C24="",D24&lt;&gt;"",F24&lt;&gt;"",H24&lt;&gt;"",J24&lt;&gt;""),1,0)</f>
        <v>0</v>
      </c>
      <c r="AJ24" s="112">
        <f>IF(OR(C24=1,C24=3),0,IF(C24="",0,1))</f>
        <v>0</v>
      </c>
      <c r="AK24" s="151">
        <f>IF(T24="",0,T24)</f>
        <v>0</v>
      </c>
      <c r="AL24" s="131">
        <f>IF(V24="",0,V24)</f>
        <v>0</v>
      </c>
      <c r="AM24" s="131">
        <f>IF(X24="",0,X24)</f>
        <v>0</v>
      </c>
      <c r="AN24" s="131">
        <f>SUM(AK24:AM25)</f>
        <v>0</v>
      </c>
      <c r="AO24" s="149">
        <f>IF(AN24=0,"",IF(AN24=0.5,1,""))</f>
      </c>
      <c r="AP24" s="112">
        <f>IF(C24=1,AK24,"")</f>
      </c>
      <c r="AQ24" s="112">
        <f>IF(C24=1,AL24,"")</f>
      </c>
      <c r="AR24" s="112">
        <f>IF(C24=1,AM24,"")</f>
      </c>
      <c r="AS24" s="112">
        <f>SUM(AP24:AR25)</f>
        <v>0</v>
      </c>
      <c r="AT24" s="112">
        <f>IF(AS24=0,"",AS24)</f>
      </c>
      <c r="AU24" s="112">
        <f>IF(C24=2,AK24,"")</f>
      </c>
      <c r="AV24" s="112">
        <f>IF(C24=2,AL24,"")</f>
      </c>
      <c r="AW24" s="112">
        <f>IF(C24=2,AM24,"")</f>
      </c>
      <c r="AX24" s="112">
        <f>SUM(AU24:AW25)</f>
        <v>0</v>
      </c>
      <c r="AY24" s="112">
        <f>IF(AX24=0,"",AX24)</f>
      </c>
      <c r="AZ24" s="112">
        <f>IF(C24=3,AK24,"")</f>
      </c>
      <c r="BA24" s="112">
        <f>IF(C24=3,AL24,"")</f>
      </c>
      <c r="BB24" s="112">
        <f>IF(C24=3,AM24,"")</f>
      </c>
      <c r="BC24" s="112">
        <f>SUM(AZ24:BB25)</f>
        <v>0</v>
      </c>
      <c r="BD24" s="112">
        <f>IF(BC24=0,"",BC24)</f>
      </c>
      <c r="BE24" s="112">
        <f>IF(C24=4,AK24,"")</f>
      </c>
      <c r="BF24" s="112">
        <f>IF(C24=4,AL24,"")</f>
      </c>
      <c r="BG24" s="112">
        <f>IF(C24=4,AM24,"")</f>
      </c>
      <c r="BH24" s="112">
        <f>SUM(BE24:BG25)</f>
        <v>0</v>
      </c>
      <c r="BI24" s="112">
        <f>IF(BH24=0,"",BH24)</f>
      </c>
      <c r="BK24" s="17">
        <f>IF(L24="","",L24)</f>
      </c>
      <c r="BL24" s="17">
        <f>IF(N24="","",N24)</f>
      </c>
      <c r="BM24" s="18">
        <f>IF(P24="","",P24)</f>
      </c>
      <c r="BN24" s="18">
        <f>IF(R24="","",R24)</f>
      </c>
      <c r="BO24" s="135">
        <f>SUM(BK25:BL25)</f>
        <v>0</v>
      </c>
      <c r="BP24" s="131">
        <f>SUM(BM25:BN25)</f>
        <v>0</v>
      </c>
      <c r="BQ24" s="131">
        <f>BP24-BO24</f>
        <v>0</v>
      </c>
      <c r="BR24" s="139">
        <f>IF(AND(BO24&gt;=0,BO24&lt;6),1,IF(AND(BO24&gt;=6,BO24&lt;8),2,IF(AND(BO24&gt;=8,BO24&lt;18),3,IF(AND(BO24&gt;=18,BO24&lt;22),4,IF(AND(BO24&gt;=22,BO24&lt;24),5,0)))))</f>
        <v>1</v>
      </c>
      <c r="BS24" s="140">
        <f>IF(BR24=1,3,IF(BR24=2,2,IF(BR24=3,1,IF(BR24=4,2,IF(BR24=5,3,0)))))</f>
        <v>3</v>
      </c>
      <c r="BT24" s="148">
        <f>IF(BR24=1,6,IF(BR24=2,8,IF(BR24=3,18,IF(BR24=4,22,IF(BR24=5,24,0)))))</f>
        <v>6</v>
      </c>
      <c r="BU24" s="144">
        <f>IF(BT24&gt;BP24,BQ24,BT24-BO24)</f>
        <v>0</v>
      </c>
      <c r="BV24" s="145">
        <f>BQ24-BU24</f>
        <v>0</v>
      </c>
      <c r="BW24" s="139">
        <f>IF(BV24&gt;0,BR24+1,0)</f>
        <v>0</v>
      </c>
      <c r="BX24" s="140">
        <f>IF(BW24=1,3,IF(BW24=2,2,IF(BW24=3,1,IF(BW24=4,2,IF(BW24=5,3,0)))))</f>
        <v>0</v>
      </c>
      <c r="BY24" s="141">
        <f>IF(BW24=1,0,IF(BW24=2,6,IF(BW24=3,8,IF(BW24=4,18,IF(BW24=5,22,0)))))</f>
        <v>0</v>
      </c>
      <c r="BZ24" s="131">
        <f>IF(BW24=1,6,IF(BW24=2,8,IF(BW24=3,18,IF(BW24=4,22,IF(BW24=5,24,0)))))</f>
        <v>0</v>
      </c>
      <c r="CA24" s="147">
        <f>IF(BV24&gt;CB24,BV24-CB24,IF(BV24=CB24,CB24,BV24))</f>
        <v>0</v>
      </c>
      <c r="CB24" s="142">
        <f>IF(BV24&gt;=BZ24-BY24,BV24-(BZ24-BY24),BV24)</f>
        <v>0</v>
      </c>
      <c r="CC24" s="145">
        <f>BQ24-(BU24+CA24)</f>
        <v>0</v>
      </c>
      <c r="CD24" s="139">
        <f>IF(CC24&gt;0,BW24+1,0)</f>
        <v>0</v>
      </c>
      <c r="CE24" s="140">
        <f>IF(CD24=1,3,IF(CD24=2,2,IF(CD24=3,1,IF(CD24=4,2,IF(CD24=5,3,0)))))</f>
        <v>0</v>
      </c>
      <c r="CF24" s="141">
        <f>IF(CD24=1,0,IF(CD24=2,6,IF(CD24=3,8,IF(CD24=4,18,IF(CD24=5,22,0)))))</f>
        <v>0</v>
      </c>
      <c r="CG24" s="131">
        <f>IF(CD24=1,6,IF(CD24=2,8,IF(CD24=3,18,IF(CD24=4,22,IF(CD24=5,24,0)))))</f>
        <v>0</v>
      </c>
      <c r="CH24" s="131">
        <f>CF24+CC24</f>
        <v>0</v>
      </c>
      <c r="CI24" s="147">
        <f>IF(CH24&gt;CG24,CG24-CF24,CH24-CF24)</f>
        <v>0</v>
      </c>
      <c r="CJ24" s="148">
        <f>CC24-CI24</f>
        <v>0</v>
      </c>
      <c r="CK24" s="131">
        <f>IF(CJ24&gt;=0,CG24,CJ24)</f>
        <v>0</v>
      </c>
      <c r="CL24" s="146">
        <f>IF(CJ24&gt;0,1,0)</f>
        <v>0</v>
      </c>
      <c r="CM24" s="139">
        <f>IF(CE24=0,0,CD24+1)</f>
        <v>0</v>
      </c>
      <c r="CN24" s="140">
        <f>IF(CM24=1,3,IF(CM24=2,2,IF(CM24=3,1,IF(CM24=4,2,IF(CM24=5,3,0)))))</f>
        <v>0</v>
      </c>
      <c r="CO24" s="141">
        <f>IF(CM24=1,0,IF(CM24=2,6,IF(CM24=3,8,IF(CM24=4,18,IF(CM24=5,22,0)))))</f>
        <v>0</v>
      </c>
      <c r="CP24" s="131">
        <f>IF(CM24=1,6,IF(CM24=2,8,IF(CM24=3,18,IF(CM24=4,22,IF(CM24=5,24,0)))))</f>
        <v>0</v>
      </c>
      <c r="CQ24" s="136">
        <f>CJ24+CO24</f>
        <v>0</v>
      </c>
      <c r="CR24" s="144">
        <f>IF(CQ24&gt;CP24,CP24-CO24,CQ24-CO24)</f>
        <v>0</v>
      </c>
      <c r="CS24" s="145">
        <f>IF(CR24&gt;0,CQ24-(CO24+CR24),0)</f>
        <v>0</v>
      </c>
      <c r="CT24" s="146">
        <f>IF(CR24&gt;0,1,0)</f>
        <v>0</v>
      </c>
      <c r="CU24" s="139">
        <f>IF(CT24=1,CM24+1,0)</f>
        <v>0</v>
      </c>
      <c r="CV24" s="140">
        <f>IF(CU24=1,3,IF(CU24=2,2,IF(CU24=3,1,IF(CU24=4,2,IF(CU24=5,3,0)))))</f>
        <v>0</v>
      </c>
      <c r="CW24" s="141">
        <f>IF(CU24=1,0,IF(CU24=2,6,IF(CU24=3,8,IF(CU24=4,18,IF(CU24=5,22,0)))))</f>
        <v>0</v>
      </c>
      <c r="CX24" s="131">
        <f>IF(CU24=1,6,IF(CU24=2,8,IF(CU24=3,18,IF(CU24=4,22,IF(CU24=5,24,0)))))</f>
        <v>0</v>
      </c>
      <c r="CY24" s="143">
        <f>IF(CU24&gt;0,CS24,0)</f>
        <v>0</v>
      </c>
      <c r="CZ24" s="137">
        <f>BR24</f>
        <v>1</v>
      </c>
      <c r="DA24" s="112">
        <f>BS24</f>
        <v>3</v>
      </c>
      <c r="DB24" s="136">
        <f>BU24</f>
        <v>0</v>
      </c>
      <c r="DC24" s="137">
        <f>BW24</f>
        <v>0</v>
      </c>
      <c r="DD24" s="112">
        <f>BX24</f>
        <v>0</v>
      </c>
      <c r="DE24" s="131">
        <f>CA24</f>
        <v>0</v>
      </c>
      <c r="DF24" s="137">
        <f>CD24</f>
        <v>0</v>
      </c>
      <c r="DG24" s="112">
        <f>CE24</f>
        <v>0</v>
      </c>
      <c r="DH24" s="131">
        <f>CI24</f>
        <v>0</v>
      </c>
      <c r="DI24" s="137">
        <f>CM24</f>
        <v>0</v>
      </c>
      <c r="DJ24" s="112">
        <f>CN24</f>
        <v>0</v>
      </c>
      <c r="DK24" s="136">
        <f>CR24</f>
        <v>0</v>
      </c>
      <c r="DL24" s="137">
        <f>CU24</f>
        <v>0</v>
      </c>
      <c r="DM24" s="112">
        <f>CV24</f>
        <v>0</v>
      </c>
      <c r="DN24" s="135">
        <f>CY24</f>
        <v>0</v>
      </c>
      <c r="DO24" s="133">
        <f>IF(DA24=1,DB24,IF(DD24=1,DE24,IF(DG24=1,DH24,IF(DJ24=1,DK24,IF(DM24=1,DN24,0)))))</f>
        <v>0</v>
      </c>
      <c r="DP24" s="131">
        <f>IF(CZ24=2,DB24,IF(DC24=2,DE24,IF(DF24=2,DH24,IF(DI24=2,DK24,IF(DL24=2,DN24,0)))))</f>
        <v>0</v>
      </c>
      <c r="DQ24" s="131">
        <f>IF(CZ24=4,DB24,IF(DC24=4,DE24,IF(DF24=4,DH24,IF(DI24=4,DK24,IF(DL24=4,DN24,0)))))</f>
        <v>0</v>
      </c>
      <c r="DR24" s="138">
        <f>DP24+DQ24</f>
        <v>0</v>
      </c>
      <c r="DS24" s="131">
        <f>IF(CZ24=1,DB24,IF(DC24=1,DE24,IF(DF24=1,DH24,IF(DI24=1,DK24,IF(DL24=1,DN24,0)))))</f>
        <v>0</v>
      </c>
      <c r="DT24" s="112">
        <f>IF(CZ24=5,DB24,IF(DC24=5,DE24,IF(DF24=5,DH24,IF(DI24=5,DK24,IF(DL24=5,DN24,0)))))</f>
        <v>0</v>
      </c>
      <c r="DU24" s="132">
        <f>DS24+DT24</f>
        <v>0</v>
      </c>
      <c r="DV24" s="21"/>
      <c r="DW24">
        <f>IF(((DZ24*60+EA24)-(DX24*60+DY24))-((H24*60+J24)-(D24*60+F24))&gt;15,"エラー","")</f>
      </c>
      <c r="DX24" s="54" t="str">
        <f>IF(D24="","0",IF(F24&gt;=45,D24+1,D24))</f>
        <v>0</v>
      </c>
      <c r="DY24" s="54" t="str">
        <f>IF(F24="","0",IF(AND(F24&gt;=0,F24&lt;15),0,IF(AND(F24&gt;=15,F24&lt;30),30,IF(AND(F24&gt;=30,F24&lt;45),30,IF(AND(F24&gt;=45,F24&lt;=59),0)))))</f>
        <v>0</v>
      </c>
      <c r="DZ24" s="54" t="str">
        <f>IF(H24="","0",IF(J24&gt;=45,H24+1,H24))</f>
        <v>0</v>
      </c>
      <c r="EA24" s="54" t="str">
        <f>IF(J24="","0",IF(AND(J24&gt;=0,J24&lt;15),0,IF(AND(J24&gt;=15,J24&lt;30),30,IF(AND(J24&gt;=30,J24&lt;45),30,IF(AND(J24&gt;=45,J24&lt;=59),0)))))</f>
        <v>0</v>
      </c>
    </row>
    <row r="25" spans="1:127" ht="9.75" customHeight="1" thickBot="1">
      <c r="A25" s="185"/>
      <c r="B25" s="97"/>
      <c r="C25" s="186"/>
      <c r="D25" s="178"/>
      <c r="E25" s="179"/>
      <c r="F25" s="181"/>
      <c r="G25" s="188"/>
      <c r="H25" s="178"/>
      <c r="I25" s="179"/>
      <c r="J25" s="181"/>
      <c r="K25" s="179"/>
      <c r="L25" s="183"/>
      <c r="M25" s="174"/>
      <c r="N25" s="169"/>
      <c r="O25" s="171"/>
      <c r="P25" s="173"/>
      <c r="Q25" s="174"/>
      <c r="R25" s="169"/>
      <c r="S25" s="176"/>
      <c r="T25" s="152"/>
      <c r="U25" s="153"/>
      <c r="V25" s="154"/>
      <c r="W25" s="155"/>
      <c r="X25" s="156"/>
      <c r="Y25" s="157"/>
      <c r="Z25" s="159"/>
      <c r="AA25" s="161"/>
      <c r="AB25" s="165"/>
      <c r="AC25" s="166"/>
      <c r="AD25" s="167"/>
      <c r="AE25" s="150"/>
      <c r="AF25" s="150"/>
      <c r="AG25" s="150"/>
      <c r="AH25" s="16"/>
      <c r="AI25" s="112"/>
      <c r="AJ25" s="112"/>
      <c r="AK25" s="151"/>
      <c r="AL25" s="131"/>
      <c r="AM25" s="131"/>
      <c r="AN25" s="131"/>
      <c r="AO25" s="149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K25" s="19">
        <f>BK24</f>
      </c>
      <c r="BL25" s="20">
        <f>IF(BL24="","",BL24/60)</f>
      </c>
      <c r="BM25">
        <f>BM24</f>
      </c>
      <c r="BN25">
        <f>IF(BN24="","",BN24/60)</f>
      </c>
      <c r="BO25" s="135"/>
      <c r="BP25" s="131"/>
      <c r="BQ25" s="131"/>
      <c r="BR25" s="139"/>
      <c r="BS25" s="140"/>
      <c r="BT25" s="148"/>
      <c r="BU25" s="140"/>
      <c r="BV25" s="142"/>
      <c r="BW25" s="139"/>
      <c r="BX25" s="140"/>
      <c r="BY25" s="142"/>
      <c r="BZ25" s="131"/>
      <c r="CA25" s="147"/>
      <c r="CB25" s="142"/>
      <c r="CC25" s="145"/>
      <c r="CD25" s="139"/>
      <c r="CE25" s="140"/>
      <c r="CF25" s="142"/>
      <c r="CG25" s="131"/>
      <c r="CH25" s="131"/>
      <c r="CI25" s="147"/>
      <c r="CJ25" s="148"/>
      <c r="CK25" s="131"/>
      <c r="CL25" s="146"/>
      <c r="CM25" s="139"/>
      <c r="CN25" s="140"/>
      <c r="CO25" s="142"/>
      <c r="CP25" s="131"/>
      <c r="CQ25" s="112"/>
      <c r="CR25" s="140"/>
      <c r="CS25" s="145"/>
      <c r="CT25" s="146"/>
      <c r="CU25" s="139"/>
      <c r="CV25" s="140"/>
      <c r="CW25" s="142"/>
      <c r="CX25" s="131"/>
      <c r="CY25" s="143"/>
      <c r="CZ25" s="137"/>
      <c r="DA25" s="112"/>
      <c r="DB25" s="112"/>
      <c r="DC25" s="137"/>
      <c r="DD25" s="112"/>
      <c r="DE25" s="112"/>
      <c r="DF25" s="137"/>
      <c r="DG25" s="112"/>
      <c r="DH25" s="112"/>
      <c r="DI25" s="137"/>
      <c r="DJ25" s="112"/>
      <c r="DK25" s="112"/>
      <c r="DL25" s="137"/>
      <c r="DM25" s="112"/>
      <c r="DN25" s="112"/>
      <c r="DO25" s="133"/>
      <c r="DP25" s="131"/>
      <c r="DQ25" s="131"/>
      <c r="DR25" s="138"/>
      <c r="DS25" s="131"/>
      <c r="DT25" s="112"/>
      <c r="DU25" s="133"/>
      <c r="DV25" s="21"/>
      <c r="DW25">
        <f>IF(((DZ24*60+EA24)-(DX24*60+DY24))-((H24*60+J24)-(D24*60+F24))&lt;-14,"エラー","")</f>
      </c>
    </row>
    <row r="26" spans="1:131" ht="9.75" customHeight="1" thickBot="1">
      <c r="A26" s="184"/>
      <c r="B26" s="94"/>
      <c r="C26" s="186"/>
      <c r="D26" s="177"/>
      <c r="E26" s="168" t="s">
        <v>19</v>
      </c>
      <c r="F26" s="180"/>
      <c r="G26" s="187" t="s">
        <v>20</v>
      </c>
      <c r="H26" s="177"/>
      <c r="I26" s="168" t="s">
        <v>19</v>
      </c>
      <c r="J26" s="180"/>
      <c r="K26" s="168" t="s">
        <v>20</v>
      </c>
      <c r="L26" s="182">
        <f>IF(D26="","",IF(F26&gt;=45,D26+1,D26))</f>
      </c>
      <c r="M26" s="79" t="s">
        <v>19</v>
      </c>
      <c r="N26" s="168">
        <f>IF(F26="","",IF(AND(F26&gt;=0,F26&lt;15),0,IF(AND(F26&gt;=15,F26&lt;30),30,IF(AND(F26&gt;=30,F26&lt;45),30,IF(AND(F26&gt;=45,F26&lt;=59),0)))))</f>
      </c>
      <c r="O26" s="170" t="s">
        <v>20</v>
      </c>
      <c r="P26" s="172">
        <f>IF(H26="","",IF(J26&gt;=45,H26+1,H26))</f>
      </c>
      <c r="Q26" s="79" t="s">
        <v>19</v>
      </c>
      <c r="R26" s="168">
        <f>IF(J26="","",IF(AND(J26&gt;=0,J26&lt;15),0,IF(AND(J26&gt;=15,J26&lt;30),30,IF(AND(J26&gt;=30,J26&lt;45),30,IF(AND(J26&gt;=45,J26&lt;=59),0)))))</f>
      </c>
      <c r="S26" s="175" t="s">
        <v>20</v>
      </c>
      <c r="T26" s="152">
        <f>IF(DO26=0,"",DO26)</f>
      </c>
      <c r="U26" s="153"/>
      <c r="V26" s="154">
        <f>IF(DR26=0,"",DR26)</f>
      </c>
      <c r="W26" s="155"/>
      <c r="X26" s="156">
        <f>IF(DU26=0,"",DU26)</f>
      </c>
      <c r="Y26" s="157"/>
      <c r="Z26" s="158">
        <f>AO26</f>
      </c>
      <c r="AA26" s="160"/>
      <c r="AB26" s="162">
        <f>IF(DW26="エラー","実績エラー","")</f>
      </c>
      <c r="AC26" s="163"/>
      <c r="AD26" s="164"/>
      <c r="AE26" s="150">
        <f>IF(AND(DW27="エラー",R26&lt;&gt;""),"実績エラー","")</f>
      </c>
      <c r="AF26" s="150"/>
      <c r="AG26" s="150"/>
      <c r="AH26" s="16"/>
      <c r="AI26" s="112">
        <f>IF(AND(D26&gt;=0,F26&gt;=0,H26&gt;=0,J26&gt;=0,C26="",D26&lt;&gt;"",F26&lt;&gt;"",H26&lt;&gt;"",J26&lt;&gt;""),1,0)</f>
        <v>0</v>
      </c>
      <c r="AJ26" s="112">
        <f>IF(OR(C26=1,C26=3),0,IF(C26="",0,1))</f>
        <v>0</v>
      </c>
      <c r="AK26" s="151">
        <f>IF(T26="",0,T26)</f>
        <v>0</v>
      </c>
      <c r="AL26" s="131">
        <f>IF(V26="",0,V26)</f>
        <v>0</v>
      </c>
      <c r="AM26" s="131">
        <f>IF(X26="",0,X26)</f>
        <v>0</v>
      </c>
      <c r="AN26" s="131">
        <f>SUM(AK26:AM27)</f>
        <v>0</v>
      </c>
      <c r="AO26" s="149">
        <f>IF(AN26=0,"",IF(AN26=0.5,1,""))</f>
      </c>
      <c r="AP26" s="112">
        <f>IF(C26=1,AK26,"")</f>
      </c>
      <c r="AQ26" s="112">
        <f>IF(C26=1,AL26,"")</f>
      </c>
      <c r="AR26" s="112">
        <f>IF(C26=1,AM26,"")</f>
      </c>
      <c r="AS26" s="112">
        <f>SUM(AP26:AR27)</f>
        <v>0</v>
      </c>
      <c r="AT26" s="112">
        <f>IF(AS26=0,"",AS26)</f>
      </c>
      <c r="AU26" s="112">
        <f>IF(C26=2,AK26,"")</f>
      </c>
      <c r="AV26" s="112">
        <f>IF(C26=2,AL26,"")</f>
      </c>
      <c r="AW26" s="112">
        <f>IF(C26=2,AM26,"")</f>
      </c>
      <c r="AX26" s="112">
        <f>SUM(AU26:AW27)</f>
        <v>0</v>
      </c>
      <c r="AY26" s="112">
        <f>IF(AX26=0,"",AX26)</f>
      </c>
      <c r="AZ26" s="112">
        <f>IF(C26=3,AK26,"")</f>
      </c>
      <c r="BA26" s="112">
        <f>IF(C26=3,AL26,"")</f>
      </c>
      <c r="BB26" s="112">
        <f>IF(C26=3,AM26,"")</f>
      </c>
      <c r="BC26" s="112">
        <f>SUM(AZ26:BB27)</f>
        <v>0</v>
      </c>
      <c r="BD26" s="112">
        <f>IF(BC26=0,"",BC26)</f>
      </c>
      <c r="BE26" s="112">
        <f>IF(C26=4,AK26,"")</f>
      </c>
      <c r="BF26" s="112">
        <f>IF(C26=4,AL26,"")</f>
      </c>
      <c r="BG26" s="112">
        <f>IF(C26=4,AM26,"")</f>
      </c>
      <c r="BH26" s="112">
        <f>SUM(BE26:BG27)</f>
        <v>0</v>
      </c>
      <c r="BI26" s="112">
        <f>IF(BH26=0,"",BH26)</f>
      </c>
      <c r="BK26" s="17">
        <f>IF(L26="","",L26)</f>
      </c>
      <c r="BL26" s="17">
        <f>IF(N26="","",N26)</f>
      </c>
      <c r="BM26" s="18">
        <f>IF(P26="","",P26)</f>
      </c>
      <c r="BN26" s="18">
        <f>IF(R26="","",R26)</f>
      </c>
      <c r="BO26" s="135">
        <f>SUM(BK27:BL27)</f>
        <v>0</v>
      </c>
      <c r="BP26" s="131">
        <f>SUM(BM27:BN27)</f>
        <v>0</v>
      </c>
      <c r="BQ26" s="131">
        <f>BP26-BO26</f>
        <v>0</v>
      </c>
      <c r="BR26" s="139">
        <f>IF(AND(BO26&gt;=0,BO26&lt;6),1,IF(AND(BO26&gt;=6,BO26&lt;8),2,IF(AND(BO26&gt;=8,BO26&lt;18),3,IF(AND(BO26&gt;=18,BO26&lt;22),4,IF(AND(BO26&gt;=22,BO26&lt;24),5,0)))))</f>
        <v>1</v>
      </c>
      <c r="BS26" s="140">
        <f>IF(BR26=1,3,IF(BR26=2,2,IF(BR26=3,1,IF(BR26=4,2,IF(BR26=5,3,0)))))</f>
        <v>3</v>
      </c>
      <c r="BT26" s="148">
        <f>IF(BR26=1,6,IF(BR26=2,8,IF(BR26=3,18,IF(BR26=4,22,IF(BR26=5,24,0)))))</f>
        <v>6</v>
      </c>
      <c r="BU26" s="144">
        <f>IF(BT26&gt;BP26,BQ26,BT26-BO26)</f>
        <v>0</v>
      </c>
      <c r="BV26" s="145">
        <f>BQ26-BU26</f>
        <v>0</v>
      </c>
      <c r="BW26" s="139">
        <f>IF(BV26&gt;0,BR26+1,0)</f>
        <v>0</v>
      </c>
      <c r="BX26" s="140">
        <f>IF(BW26=1,3,IF(BW26=2,2,IF(BW26=3,1,IF(BW26=4,2,IF(BW26=5,3,0)))))</f>
        <v>0</v>
      </c>
      <c r="BY26" s="141">
        <f>IF(BW26=1,0,IF(BW26=2,6,IF(BW26=3,8,IF(BW26=4,18,IF(BW26=5,22,0)))))</f>
        <v>0</v>
      </c>
      <c r="BZ26" s="131">
        <f>IF(BW26=1,6,IF(BW26=2,8,IF(BW26=3,18,IF(BW26=4,22,IF(BW26=5,24,0)))))</f>
        <v>0</v>
      </c>
      <c r="CA26" s="147">
        <f>IF(BV26&gt;CB26,BV26-CB26,IF(BV26=CB26,CB26,BV26))</f>
        <v>0</v>
      </c>
      <c r="CB26" s="142">
        <f>IF(BV26&gt;=BZ26-BY26,BV26-(BZ26-BY26),BV26)</f>
        <v>0</v>
      </c>
      <c r="CC26" s="145">
        <f>BQ26-(BU26+CA26)</f>
        <v>0</v>
      </c>
      <c r="CD26" s="139">
        <f>IF(CC26&gt;0,BW26+1,0)</f>
        <v>0</v>
      </c>
      <c r="CE26" s="140">
        <f>IF(CD26=1,3,IF(CD26=2,2,IF(CD26=3,1,IF(CD26=4,2,IF(CD26=5,3,0)))))</f>
        <v>0</v>
      </c>
      <c r="CF26" s="141">
        <f>IF(CD26=1,0,IF(CD26=2,6,IF(CD26=3,8,IF(CD26=4,18,IF(CD26=5,22,0)))))</f>
        <v>0</v>
      </c>
      <c r="CG26" s="131">
        <f>IF(CD26=1,6,IF(CD26=2,8,IF(CD26=3,18,IF(CD26=4,22,IF(CD26=5,24,0)))))</f>
        <v>0</v>
      </c>
      <c r="CH26" s="131">
        <f>CF26+CC26</f>
        <v>0</v>
      </c>
      <c r="CI26" s="147">
        <f>IF(CH26&gt;CG26,CG26-CF26,CH26-CF26)</f>
        <v>0</v>
      </c>
      <c r="CJ26" s="148">
        <f>CC26-CI26</f>
        <v>0</v>
      </c>
      <c r="CK26" s="131">
        <f>IF(CJ26&gt;=0,CG26,CJ26)</f>
        <v>0</v>
      </c>
      <c r="CL26" s="146">
        <f>IF(CJ26&gt;0,1,0)</f>
        <v>0</v>
      </c>
      <c r="CM26" s="139">
        <f>IF(CE26=0,0,CD26+1)</f>
        <v>0</v>
      </c>
      <c r="CN26" s="140">
        <f>IF(CM26=1,3,IF(CM26=2,2,IF(CM26=3,1,IF(CM26=4,2,IF(CM26=5,3,0)))))</f>
        <v>0</v>
      </c>
      <c r="CO26" s="141">
        <f>IF(CM26=1,0,IF(CM26=2,6,IF(CM26=3,8,IF(CM26=4,18,IF(CM26=5,22,0)))))</f>
        <v>0</v>
      </c>
      <c r="CP26" s="131">
        <f>IF(CM26=1,6,IF(CM26=2,8,IF(CM26=3,18,IF(CM26=4,22,IF(CM26=5,24,0)))))</f>
        <v>0</v>
      </c>
      <c r="CQ26" s="136">
        <f>CJ26+CO26</f>
        <v>0</v>
      </c>
      <c r="CR26" s="144">
        <f>IF(CQ26&gt;CP26,CP26-CO26,CQ26-CO26)</f>
        <v>0</v>
      </c>
      <c r="CS26" s="145">
        <f>IF(CR26&gt;0,CQ26-(CO26+CR26),0)</f>
        <v>0</v>
      </c>
      <c r="CT26" s="146">
        <f>IF(CR26&gt;0,1,0)</f>
        <v>0</v>
      </c>
      <c r="CU26" s="139">
        <f>IF(CT26=1,CM26+1,0)</f>
        <v>0</v>
      </c>
      <c r="CV26" s="140">
        <f>IF(CU26=1,3,IF(CU26=2,2,IF(CU26=3,1,IF(CU26=4,2,IF(CU26=5,3,0)))))</f>
        <v>0</v>
      </c>
      <c r="CW26" s="141">
        <f>IF(CU26=1,0,IF(CU26=2,6,IF(CU26=3,8,IF(CU26=4,18,IF(CU26=5,22,0)))))</f>
        <v>0</v>
      </c>
      <c r="CX26" s="131">
        <f>IF(CU26=1,6,IF(CU26=2,8,IF(CU26=3,18,IF(CU26=4,22,IF(CU26=5,24,0)))))</f>
        <v>0</v>
      </c>
      <c r="CY26" s="143">
        <f>IF(CU26&gt;0,CS26,0)</f>
        <v>0</v>
      </c>
      <c r="CZ26" s="137">
        <f>BR26</f>
        <v>1</v>
      </c>
      <c r="DA26" s="112">
        <f>BS26</f>
        <v>3</v>
      </c>
      <c r="DB26" s="136">
        <f>BU26</f>
        <v>0</v>
      </c>
      <c r="DC26" s="137">
        <f>BW26</f>
        <v>0</v>
      </c>
      <c r="DD26" s="112">
        <f>BX26</f>
        <v>0</v>
      </c>
      <c r="DE26" s="131">
        <f>CA26</f>
        <v>0</v>
      </c>
      <c r="DF26" s="137">
        <f>CD26</f>
        <v>0</v>
      </c>
      <c r="DG26" s="112">
        <f>CE26</f>
        <v>0</v>
      </c>
      <c r="DH26" s="131">
        <f>CI26</f>
        <v>0</v>
      </c>
      <c r="DI26" s="137">
        <f>CM26</f>
        <v>0</v>
      </c>
      <c r="DJ26" s="112">
        <f>CN26</f>
        <v>0</v>
      </c>
      <c r="DK26" s="136">
        <f>CR26</f>
        <v>0</v>
      </c>
      <c r="DL26" s="137">
        <f>CU26</f>
        <v>0</v>
      </c>
      <c r="DM26" s="112">
        <f>CV26</f>
        <v>0</v>
      </c>
      <c r="DN26" s="135">
        <f>CY26</f>
        <v>0</v>
      </c>
      <c r="DO26" s="133">
        <f>IF(DA26=1,DB26,IF(DD26=1,DE26,IF(DG26=1,DH26,IF(DJ26=1,DK26,IF(DM26=1,DN26,0)))))</f>
        <v>0</v>
      </c>
      <c r="DP26" s="131">
        <f>IF(CZ26=2,DB26,IF(DC26=2,DE26,IF(DF26=2,DH26,IF(DI26=2,DK26,IF(DL26=2,DN26,0)))))</f>
        <v>0</v>
      </c>
      <c r="DQ26" s="131">
        <f>IF(CZ26=4,DB26,IF(DC26=4,DE26,IF(DF26=4,DH26,IF(DI26=4,DK26,IF(DL26=4,DN26,0)))))</f>
        <v>0</v>
      </c>
      <c r="DR26" s="138">
        <f>DP26+DQ26</f>
        <v>0</v>
      </c>
      <c r="DS26" s="131">
        <f>IF(CZ26=1,DB26,IF(DC26=1,DE26,IF(DF26=1,DH26,IF(DI26=1,DK26,IF(DL26=1,DN26,0)))))</f>
        <v>0</v>
      </c>
      <c r="DT26" s="112">
        <f>IF(CZ26=5,DB26,IF(DC26=5,DE26,IF(DF26=5,DH26,IF(DI26=5,DK26,IF(DL26=5,DN26,0)))))</f>
        <v>0</v>
      </c>
      <c r="DU26" s="132">
        <f>DS26+DT26</f>
        <v>0</v>
      </c>
      <c r="DV26" s="21"/>
      <c r="DW26">
        <f>IF(((DZ26*60+EA26)-(DX26*60+DY26))-((H26*60+J26)-(D26*60+F26))&gt;15,"エラー","")</f>
      </c>
      <c r="DX26" s="54" t="str">
        <f>IF(D26="","0",IF(F26&gt;=45,D26+1,D26))</f>
        <v>0</v>
      </c>
      <c r="DY26" s="54" t="str">
        <f>IF(F26="","0",IF(AND(F26&gt;=0,F26&lt;15),0,IF(AND(F26&gt;=15,F26&lt;30),30,IF(AND(F26&gt;=30,F26&lt;45),30,IF(AND(F26&gt;=45,F26&lt;=59),0)))))</f>
        <v>0</v>
      </c>
      <c r="DZ26" s="54" t="str">
        <f>IF(H26="","0",IF(J26&gt;=45,H26+1,H26))</f>
        <v>0</v>
      </c>
      <c r="EA26" s="54" t="str">
        <f>IF(J26="","0",IF(AND(J26&gt;=0,J26&lt;15),0,IF(AND(J26&gt;=15,J26&lt;30),30,IF(AND(J26&gt;=30,J26&lt;45),30,IF(AND(J26&gt;=45,J26&lt;=59),0)))))</f>
        <v>0</v>
      </c>
    </row>
    <row r="27" spans="1:127" ht="9.75" customHeight="1" thickBot="1">
      <c r="A27" s="185"/>
      <c r="B27" s="97"/>
      <c r="C27" s="186"/>
      <c r="D27" s="178"/>
      <c r="E27" s="179"/>
      <c r="F27" s="181"/>
      <c r="G27" s="188"/>
      <c r="H27" s="178"/>
      <c r="I27" s="179"/>
      <c r="J27" s="181"/>
      <c r="K27" s="179"/>
      <c r="L27" s="183"/>
      <c r="M27" s="174"/>
      <c r="N27" s="169"/>
      <c r="O27" s="171"/>
      <c r="P27" s="173"/>
      <c r="Q27" s="174"/>
      <c r="R27" s="169"/>
      <c r="S27" s="176"/>
      <c r="T27" s="152"/>
      <c r="U27" s="153"/>
      <c r="V27" s="154"/>
      <c r="W27" s="155"/>
      <c r="X27" s="156"/>
      <c r="Y27" s="157"/>
      <c r="Z27" s="159"/>
      <c r="AA27" s="161"/>
      <c r="AB27" s="165"/>
      <c r="AC27" s="166"/>
      <c r="AD27" s="167"/>
      <c r="AE27" s="150"/>
      <c r="AF27" s="150"/>
      <c r="AG27" s="150"/>
      <c r="AH27" s="16"/>
      <c r="AI27" s="112"/>
      <c r="AJ27" s="112"/>
      <c r="AK27" s="151"/>
      <c r="AL27" s="131"/>
      <c r="AM27" s="131"/>
      <c r="AN27" s="131"/>
      <c r="AO27" s="149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K27" s="19">
        <f>BK26</f>
      </c>
      <c r="BL27" s="20">
        <f>IF(BL26="","",BL26/60)</f>
      </c>
      <c r="BM27">
        <f>BM26</f>
      </c>
      <c r="BN27">
        <f>IF(BN26="","",BN26/60)</f>
      </c>
      <c r="BO27" s="135"/>
      <c r="BP27" s="131"/>
      <c r="BQ27" s="131"/>
      <c r="BR27" s="139"/>
      <c r="BS27" s="140"/>
      <c r="BT27" s="148"/>
      <c r="BU27" s="140"/>
      <c r="BV27" s="142"/>
      <c r="BW27" s="139"/>
      <c r="BX27" s="140"/>
      <c r="BY27" s="142"/>
      <c r="BZ27" s="131"/>
      <c r="CA27" s="147"/>
      <c r="CB27" s="142"/>
      <c r="CC27" s="145"/>
      <c r="CD27" s="139"/>
      <c r="CE27" s="140"/>
      <c r="CF27" s="142"/>
      <c r="CG27" s="131"/>
      <c r="CH27" s="131"/>
      <c r="CI27" s="147"/>
      <c r="CJ27" s="148"/>
      <c r="CK27" s="131"/>
      <c r="CL27" s="146"/>
      <c r="CM27" s="139"/>
      <c r="CN27" s="140"/>
      <c r="CO27" s="142"/>
      <c r="CP27" s="131"/>
      <c r="CQ27" s="112"/>
      <c r="CR27" s="140"/>
      <c r="CS27" s="145"/>
      <c r="CT27" s="146"/>
      <c r="CU27" s="139"/>
      <c r="CV27" s="140"/>
      <c r="CW27" s="142"/>
      <c r="CX27" s="131"/>
      <c r="CY27" s="143"/>
      <c r="CZ27" s="137"/>
      <c r="DA27" s="112"/>
      <c r="DB27" s="112"/>
      <c r="DC27" s="137"/>
      <c r="DD27" s="112"/>
      <c r="DE27" s="112"/>
      <c r="DF27" s="137"/>
      <c r="DG27" s="112"/>
      <c r="DH27" s="112"/>
      <c r="DI27" s="137"/>
      <c r="DJ27" s="112"/>
      <c r="DK27" s="112"/>
      <c r="DL27" s="137"/>
      <c r="DM27" s="112"/>
      <c r="DN27" s="112"/>
      <c r="DO27" s="133"/>
      <c r="DP27" s="131"/>
      <c r="DQ27" s="131"/>
      <c r="DR27" s="138"/>
      <c r="DS27" s="131"/>
      <c r="DT27" s="112"/>
      <c r="DU27" s="133"/>
      <c r="DV27" s="21"/>
      <c r="DW27">
        <f>IF(((DZ26*60+EA26)-(DX26*60+DY26))-((H26*60+J26)-(D26*60+F26))&lt;-14,"エラー","")</f>
      </c>
    </row>
    <row r="28" spans="1:131" ht="9.75" customHeight="1" thickBot="1">
      <c r="A28" s="184"/>
      <c r="B28" s="94"/>
      <c r="C28" s="186"/>
      <c r="D28" s="177"/>
      <c r="E28" s="168" t="s">
        <v>19</v>
      </c>
      <c r="F28" s="180"/>
      <c r="G28" s="187" t="s">
        <v>20</v>
      </c>
      <c r="H28" s="177"/>
      <c r="I28" s="168" t="s">
        <v>19</v>
      </c>
      <c r="J28" s="180"/>
      <c r="K28" s="168" t="s">
        <v>20</v>
      </c>
      <c r="L28" s="182">
        <f>IF(D28="","",IF(F28&gt;=45,D28+1,D28))</f>
      </c>
      <c r="M28" s="79" t="s">
        <v>19</v>
      </c>
      <c r="N28" s="168">
        <f>IF(F28="","",IF(AND(F28&gt;=0,F28&lt;15),0,IF(AND(F28&gt;=15,F28&lt;30),30,IF(AND(F28&gt;=30,F28&lt;45),30,IF(AND(F28&gt;=45,F28&lt;=59),0)))))</f>
      </c>
      <c r="O28" s="170" t="s">
        <v>20</v>
      </c>
      <c r="P28" s="172">
        <f>IF(H28="","",IF(J28&gt;=45,H28+1,H28))</f>
      </c>
      <c r="Q28" s="79" t="s">
        <v>19</v>
      </c>
      <c r="R28" s="168">
        <f>IF(J28="","",IF(AND(J28&gt;=0,J28&lt;15),0,IF(AND(J28&gt;=15,J28&lt;30),30,IF(AND(J28&gt;=30,J28&lt;45),30,IF(AND(J28&gt;=45,J28&lt;=59),0)))))</f>
      </c>
      <c r="S28" s="175" t="s">
        <v>20</v>
      </c>
      <c r="T28" s="152">
        <f>IF(DO28=0,"",DO28)</f>
      </c>
      <c r="U28" s="153"/>
      <c r="V28" s="154">
        <f>IF(DR28=0,"",DR28)</f>
      </c>
      <c r="W28" s="155"/>
      <c r="X28" s="156">
        <f>IF(DU28=0,"",DU28)</f>
      </c>
      <c r="Y28" s="157"/>
      <c r="Z28" s="158">
        <f>AO28</f>
      </c>
      <c r="AA28" s="160"/>
      <c r="AB28" s="162">
        <f>IF(DW28="エラー","実績エラー","")</f>
      </c>
      <c r="AC28" s="163"/>
      <c r="AD28" s="164"/>
      <c r="AE28" s="150">
        <f>IF(AND(DW29="エラー",R28&lt;&gt;""),"実績エラー","")</f>
      </c>
      <c r="AF28" s="150"/>
      <c r="AG28" s="150"/>
      <c r="AH28" s="16"/>
      <c r="AI28" s="112">
        <f>IF(AND(D28&gt;=0,F28&gt;=0,H28&gt;=0,J28&gt;=0,C28="",D28&lt;&gt;"",F28&lt;&gt;"",H28&lt;&gt;"",J28&lt;&gt;""),1,0)</f>
        <v>0</v>
      </c>
      <c r="AJ28" s="112">
        <f>IF(OR(C28=1,C28=3),0,IF(C28="",0,1))</f>
        <v>0</v>
      </c>
      <c r="AK28" s="151">
        <f>IF(T28="",0,T28)</f>
        <v>0</v>
      </c>
      <c r="AL28" s="131">
        <f>IF(V28="",0,V28)</f>
        <v>0</v>
      </c>
      <c r="AM28" s="131">
        <f>IF(X28="",0,X28)</f>
        <v>0</v>
      </c>
      <c r="AN28" s="131">
        <f>SUM(AK28:AM29)</f>
        <v>0</v>
      </c>
      <c r="AO28" s="149">
        <f>IF(AN28=0,"",IF(AN28=0.5,1,""))</f>
      </c>
      <c r="AP28" s="112">
        <f>IF(C28=1,AK28,"")</f>
      </c>
      <c r="AQ28" s="112">
        <f>IF(C28=1,AL28,"")</f>
      </c>
      <c r="AR28" s="112">
        <f>IF(C28=1,AM28,"")</f>
      </c>
      <c r="AS28" s="112">
        <f>SUM(AP28:AR29)</f>
        <v>0</v>
      </c>
      <c r="AT28" s="112">
        <f>IF(AS28=0,"",AS28)</f>
      </c>
      <c r="AU28" s="112">
        <f>IF(C28=2,AK28,"")</f>
      </c>
      <c r="AV28" s="112">
        <f>IF(C28=2,AL28,"")</f>
      </c>
      <c r="AW28" s="112">
        <f>IF(C28=2,AM28,"")</f>
      </c>
      <c r="AX28" s="112">
        <f>SUM(AU28:AW29)</f>
        <v>0</v>
      </c>
      <c r="AY28" s="112">
        <f>IF(AX28=0,"",AX28)</f>
      </c>
      <c r="AZ28" s="112">
        <f>IF(C28=3,AK28,"")</f>
      </c>
      <c r="BA28" s="112">
        <f>IF(C28=3,AL28,"")</f>
      </c>
      <c r="BB28" s="112">
        <f>IF(C28=3,AM28,"")</f>
      </c>
      <c r="BC28" s="112">
        <f>SUM(AZ28:BB29)</f>
        <v>0</v>
      </c>
      <c r="BD28" s="112">
        <f>IF(BC28=0,"",BC28)</f>
      </c>
      <c r="BE28" s="112">
        <f>IF(C28=4,AK28,"")</f>
      </c>
      <c r="BF28" s="112">
        <f>IF(C28=4,AL28,"")</f>
      </c>
      <c r="BG28" s="112">
        <f>IF(C28=4,AM28,"")</f>
      </c>
      <c r="BH28" s="112">
        <f>SUM(BE28:BG29)</f>
        <v>0</v>
      </c>
      <c r="BI28" s="112">
        <f>IF(BH28=0,"",BH28)</f>
      </c>
      <c r="BK28" s="17">
        <f>IF(L28="","",L28)</f>
      </c>
      <c r="BL28" s="17">
        <f>IF(N28="","",N28)</f>
      </c>
      <c r="BM28" s="18">
        <f>IF(P28="","",P28)</f>
      </c>
      <c r="BN28" s="18">
        <f>IF(R28="","",R28)</f>
      </c>
      <c r="BO28" s="135">
        <f>SUM(BK29:BL29)</f>
        <v>0</v>
      </c>
      <c r="BP28" s="131">
        <f>SUM(BM29:BN29)</f>
        <v>0</v>
      </c>
      <c r="BQ28" s="131">
        <f>BP28-BO28</f>
        <v>0</v>
      </c>
      <c r="BR28" s="139">
        <f>IF(AND(BO28&gt;=0,BO28&lt;6),1,IF(AND(BO28&gt;=6,BO28&lt;8),2,IF(AND(BO28&gt;=8,BO28&lt;18),3,IF(AND(BO28&gt;=18,BO28&lt;22),4,IF(AND(BO28&gt;=22,BO28&lt;24),5,0)))))</f>
        <v>1</v>
      </c>
      <c r="BS28" s="140">
        <f>IF(BR28=1,3,IF(BR28=2,2,IF(BR28=3,1,IF(BR28=4,2,IF(BR28=5,3,0)))))</f>
        <v>3</v>
      </c>
      <c r="BT28" s="148">
        <f>IF(BR28=1,6,IF(BR28=2,8,IF(BR28=3,18,IF(BR28=4,22,IF(BR28=5,24,0)))))</f>
        <v>6</v>
      </c>
      <c r="BU28" s="144">
        <f>IF(BT28&gt;BP28,BQ28,BT28-BO28)</f>
        <v>0</v>
      </c>
      <c r="BV28" s="145">
        <f>BQ28-BU28</f>
        <v>0</v>
      </c>
      <c r="BW28" s="139">
        <f>IF(BV28&gt;0,BR28+1,0)</f>
        <v>0</v>
      </c>
      <c r="BX28" s="140">
        <f>IF(BW28=1,3,IF(BW28=2,2,IF(BW28=3,1,IF(BW28=4,2,IF(BW28=5,3,0)))))</f>
        <v>0</v>
      </c>
      <c r="BY28" s="141">
        <f>IF(BW28=1,0,IF(BW28=2,6,IF(BW28=3,8,IF(BW28=4,18,IF(BW28=5,22,0)))))</f>
        <v>0</v>
      </c>
      <c r="BZ28" s="131">
        <f>IF(BW28=1,6,IF(BW28=2,8,IF(BW28=3,18,IF(BW28=4,22,IF(BW28=5,24,0)))))</f>
        <v>0</v>
      </c>
      <c r="CA28" s="147">
        <f>IF(BV28&gt;CB28,BV28-CB28,IF(BV28=CB28,CB28,BV28))</f>
        <v>0</v>
      </c>
      <c r="CB28" s="142">
        <f>IF(BV28&gt;=BZ28-BY28,BV28-(BZ28-BY28),BV28)</f>
        <v>0</v>
      </c>
      <c r="CC28" s="145">
        <f>BQ28-(BU28+CA28)</f>
        <v>0</v>
      </c>
      <c r="CD28" s="139">
        <f>IF(CC28&gt;0,BW28+1,0)</f>
        <v>0</v>
      </c>
      <c r="CE28" s="140">
        <f>IF(CD28=1,3,IF(CD28=2,2,IF(CD28=3,1,IF(CD28=4,2,IF(CD28=5,3,0)))))</f>
        <v>0</v>
      </c>
      <c r="CF28" s="141">
        <f>IF(CD28=1,0,IF(CD28=2,6,IF(CD28=3,8,IF(CD28=4,18,IF(CD28=5,22,0)))))</f>
        <v>0</v>
      </c>
      <c r="CG28" s="131">
        <f>IF(CD28=1,6,IF(CD28=2,8,IF(CD28=3,18,IF(CD28=4,22,IF(CD28=5,24,0)))))</f>
        <v>0</v>
      </c>
      <c r="CH28" s="131">
        <f>CF28+CC28</f>
        <v>0</v>
      </c>
      <c r="CI28" s="147">
        <f>IF(CH28&gt;CG28,CG28-CF28,CH28-CF28)</f>
        <v>0</v>
      </c>
      <c r="CJ28" s="148">
        <f>CC28-CI28</f>
        <v>0</v>
      </c>
      <c r="CK28" s="131">
        <f>IF(CJ28&gt;=0,CG28,CJ28)</f>
        <v>0</v>
      </c>
      <c r="CL28" s="146">
        <f>IF(CJ28&gt;0,1,0)</f>
        <v>0</v>
      </c>
      <c r="CM28" s="139">
        <f>IF(CE28=0,0,CD28+1)</f>
        <v>0</v>
      </c>
      <c r="CN28" s="140">
        <f>IF(CM28=1,3,IF(CM28=2,2,IF(CM28=3,1,IF(CM28=4,2,IF(CM28=5,3,0)))))</f>
        <v>0</v>
      </c>
      <c r="CO28" s="141">
        <f>IF(CM28=1,0,IF(CM28=2,6,IF(CM28=3,8,IF(CM28=4,18,IF(CM28=5,22,0)))))</f>
        <v>0</v>
      </c>
      <c r="CP28" s="131">
        <f>IF(CM28=1,6,IF(CM28=2,8,IF(CM28=3,18,IF(CM28=4,22,IF(CM28=5,24,0)))))</f>
        <v>0</v>
      </c>
      <c r="CQ28" s="136">
        <f>CJ28+CO28</f>
        <v>0</v>
      </c>
      <c r="CR28" s="144">
        <f>IF(CQ28&gt;CP28,CP28-CO28,CQ28-CO28)</f>
        <v>0</v>
      </c>
      <c r="CS28" s="145">
        <f>IF(CR28&gt;0,CQ28-(CO28+CR28),0)</f>
        <v>0</v>
      </c>
      <c r="CT28" s="146">
        <f>IF(CR28&gt;0,1,0)</f>
        <v>0</v>
      </c>
      <c r="CU28" s="139">
        <f>IF(CT28=1,CM28+1,0)</f>
        <v>0</v>
      </c>
      <c r="CV28" s="140">
        <f>IF(CU28=1,3,IF(CU28=2,2,IF(CU28=3,1,IF(CU28=4,2,IF(CU28=5,3,0)))))</f>
        <v>0</v>
      </c>
      <c r="CW28" s="141">
        <f>IF(CU28=1,0,IF(CU28=2,6,IF(CU28=3,8,IF(CU28=4,18,IF(CU28=5,22,0)))))</f>
        <v>0</v>
      </c>
      <c r="CX28" s="131">
        <f>IF(CU28=1,6,IF(CU28=2,8,IF(CU28=3,18,IF(CU28=4,22,IF(CU28=5,24,0)))))</f>
        <v>0</v>
      </c>
      <c r="CY28" s="143">
        <f>IF(CU28&gt;0,CS28,0)</f>
        <v>0</v>
      </c>
      <c r="CZ28" s="137">
        <f>BR28</f>
        <v>1</v>
      </c>
      <c r="DA28" s="112">
        <f>BS28</f>
        <v>3</v>
      </c>
      <c r="DB28" s="136">
        <f>BU28</f>
        <v>0</v>
      </c>
      <c r="DC28" s="137">
        <f>BW28</f>
        <v>0</v>
      </c>
      <c r="DD28" s="112">
        <f>BX28</f>
        <v>0</v>
      </c>
      <c r="DE28" s="131">
        <f>CA28</f>
        <v>0</v>
      </c>
      <c r="DF28" s="137">
        <f>CD28</f>
        <v>0</v>
      </c>
      <c r="DG28" s="112">
        <f>CE28</f>
        <v>0</v>
      </c>
      <c r="DH28" s="131">
        <f>CI28</f>
        <v>0</v>
      </c>
      <c r="DI28" s="137">
        <f>CM28</f>
        <v>0</v>
      </c>
      <c r="DJ28" s="112">
        <f>CN28</f>
        <v>0</v>
      </c>
      <c r="DK28" s="136">
        <f>CR28</f>
        <v>0</v>
      </c>
      <c r="DL28" s="137">
        <f>CU28</f>
        <v>0</v>
      </c>
      <c r="DM28" s="112">
        <f>CV28</f>
        <v>0</v>
      </c>
      <c r="DN28" s="135">
        <f>CY28</f>
        <v>0</v>
      </c>
      <c r="DO28" s="133">
        <f>IF(DA28=1,DB28,IF(DD28=1,DE28,IF(DG28=1,DH28,IF(DJ28=1,DK28,IF(DM28=1,DN28,0)))))</f>
        <v>0</v>
      </c>
      <c r="DP28" s="131">
        <f>IF(CZ28=2,DB28,IF(DC28=2,DE28,IF(DF28=2,DH28,IF(DI28=2,DK28,IF(DL28=2,DN28,0)))))</f>
        <v>0</v>
      </c>
      <c r="DQ28" s="131">
        <f>IF(CZ28=4,DB28,IF(DC28=4,DE28,IF(DF28=4,DH28,IF(DI28=4,DK28,IF(DL28=4,DN28,0)))))</f>
        <v>0</v>
      </c>
      <c r="DR28" s="138">
        <f>DP28+DQ28</f>
        <v>0</v>
      </c>
      <c r="DS28" s="131">
        <f>IF(CZ28=1,DB28,IF(DC28=1,DE28,IF(DF28=1,DH28,IF(DI28=1,DK28,IF(DL28=1,DN28,0)))))</f>
        <v>0</v>
      </c>
      <c r="DT28" s="112">
        <f>IF(CZ28=5,DB28,IF(DC28=5,DE28,IF(DF28=5,DH28,IF(DI28=5,DK28,IF(DL28=5,DN28,0)))))</f>
        <v>0</v>
      </c>
      <c r="DU28" s="132">
        <f>DS28+DT28</f>
        <v>0</v>
      </c>
      <c r="DV28" s="21"/>
      <c r="DW28">
        <f>IF(((DZ28*60+EA28)-(DX28*60+DY28))-((H28*60+J28)-(D28*60+F28))&gt;15,"エラー","")</f>
      </c>
      <c r="DX28" s="54" t="str">
        <f>IF(D28="","0",IF(F28&gt;=45,D28+1,D28))</f>
        <v>0</v>
      </c>
      <c r="DY28" s="54" t="str">
        <f>IF(F28="","0",IF(AND(F28&gt;=0,F28&lt;15),0,IF(AND(F28&gt;=15,F28&lt;30),30,IF(AND(F28&gt;=30,F28&lt;45),30,IF(AND(F28&gt;=45,F28&lt;=59),0)))))</f>
        <v>0</v>
      </c>
      <c r="DZ28" s="54" t="str">
        <f>IF(H28="","0",IF(J28&gt;=45,H28+1,H28))</f>
        <v>0</v>
      </c>
      <c r="EA28" s="54" t="str">
        <f>IF(J28="","0",IF(AND(J28&gt;=0,J28&lt;15),0,IF(AND(J28&gt;=15,J28&lt;30),30,IF(AND(J28&gt;=30,J28&lt;45),30,IF(AND(J28&gt;=45,J28&lt;=59),0)))))</f>
        <v>0</v>
      </c>
    </row>
    <row r="29" spans="1:127" ht="9.75" customHeight="1" thickBot="1">
      <c r="A29" s="185"/>
      <c r="B29" s="97"/>
      <c r="C29" s="186"/>
      <c r="D29" s="178"/>
      <c r="E29" s="179"/>
      <c r="F29" s="181"/>
      <c r="G29" s="188"/>
      <c r="H29" s="178"/>
      <c r="I29" s="179"/>
      <c r="J29" s="181"/>
      <c r="K29" s="179"/>
      <c r="L29" s="183"/>
      <c r="M29" s="174"/>
      <c r="N29" s="169"/>
      <c r="O29" s="171"/>
      <c r="P29" s="173"/>
      <c r="Q29" s="174"/>
      <c r="R29" s="169"/>
      <c r="S29" s="176"/>
      <c r="T29" s="152"/>
      <c r="U29" s="153"/>
      <c r="V29" s="154"/>
      <c r="W29" s="155"/>
      <c r="X29" s="156"/>
      <c r="Y29" s="157"/>
      <c r="Z29" s="159"/>
      <c r="AA29" s="161"/>
      <c r="AB29" s="165"/>
      <c r="AC29" s="166"/>
      <c r="AD29" s="167"/>
      <c r="AE29" s="150"/>
      <c r="AF29" s="150"/>
      <c r="AG29" s="150"/>
      <c r="AH29" s="16"/>
      <c r="AI29" s="112"/>
      <c r="AJ29" s="112"/>
      <c r="AK29" s="151"/>
      <c r="AL29" s="131"/>
      <c r="AM29" s="131"/>
      <c r="AN29" s="131"/>
      <c r="AO29" s="149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K29" s="19">
        <f>BK28</f>
      </c>
      <c r="BL29" s="20">
        <f>IF(BL28="","",BL28/60)</f>
      </c>
      <c r="BM29">
        <f>BM28</f>
      </c>
      <c r="BN29">
        <f>IF(BN28="","",BN28/60)</f>
      </c>
      <c r="BO29" s="135"/>
      <c r="BP29" s="131"/>
      <c r="BQ29" s="131"/>
      <c r="BR29" s="139"/>
      <c r="BS29" s="140"/>
      <c r="BT29" s="148"/>
      <c r="BU29" s="140"/>
      <c r="BV29" s="142"/>
      <c r="BW29" s="139"/>
      <c r="BX29" s="140"/>
      <c r="BY29" s="142"/>
      <c r="BZ29" s="131"/>
      <c r="CA29" s="147"/>
      <c r="CB29" s="142"/>
      <c r="CC29" s="145"/>
      <c r="CD29" s="139"/>
      <c r="CE29" s="140"/>
      <c r="CF29" s="142"/>
      <c r="CG29" s="131"/>
      <c r="CH29" s="131"/>
      <c r="CI29" s="147"/>
      <c r="CJ29" s="148"/>
      <c r="CK29" s="131"/>
      <c r="CL29" s="146"/>
      <c r="CM29" s="139"/>
      <c r="CN29" s="140"/>
      <c r="CO29" s="142"/>
      <c r="CP29" s="131"/>
      <c r="CQ29" s="112"/>
      <c r="CR29" s="140"/>
      <c r="CS29" s="145"/>
      <c r="CT29" s="146"/>
      <c r="CU29" s="139"/>
      <c r="CV29" s="140"/>
      <c r="CW29" s="142"/>
      <c r="CX29" s="131"/>
      <c r="CY29" s="143"/>
      <c r="CZ29" s="137"/>
      <c r="DA29" s="112"/>
      <c r="DB29" s="112"/>
      <c r="DC29" s="137"/>
      <c r="DD29" s="112"/>
      <c r="DE29" s="112"/>
      <c r="DF29" s="137"/>
      <c r="DG29" s="112"/>
      <c r="DH29" s="112"/>
      <c r="DI29" s="137"/>
      <c r="DJ29" s="112"/>
      <c r="DK29" s="112"/>
      <c r="DL29" s="137"/>
      <c r="DM29" s="112"/>
      <c r="DN29" s="112"/>
      <c r="DO29" s="133"/>
      <c r="DP29" s="131"/>
      <c r="DQ29" s="131"/>
      <c r="DR29" s="138"/>
      <c r="DS29" s="131"/>
      <c r="DT29" s="112"/>
      <c r="DU29" s="133"/>
      <c r="DV29" s="21"/>
      <c r="DW29">
        <f>IF(((DZ28*60+EA28)-(DX28*60+DY28))-((H28*60+J28)-(D28*60+F28))&lt;-14,"エラー","")</f>
      </c>
    </row>
    <row r="30" spans="1:131" ht="9.75" customHeight="1" thickBot="1">
      <c r="A30" s="184"/>
      <c r="B30" s="94"/>
      <c r="C30" s="186"/>
      <c r="D30" s="177"/>
      <c r="E30" s="168" t="s">
        <v>19</v>
      </c>
      <c r="F30" s="180"/>
      <c r="G30" s="187" t="s">
        <v>20</v>
      </c>
      <c r="H30" s="177"/>
      <c r="I30" s="168" t="s">
        <v>19</v>
      </c>
      <c r="J30" s="180"/>
      <c r="K30" s="168" t="s">
        <v>20</v>
      </c>
      <c r="L30" s="182">
        <f>IF(D30="","",IF(F30&gt;=45,D30+1,D30))</f>
      </c>
      <c r="M30" s="79" t="s">
        <v>19</v>
      </c>
      <c r="N30" s="168">
        <f>IF(F30="","",IF(AND(F30&gt;=0,F30&lt;15),0,IF(AND(F30&gt;=15,F30&lt;30),30,IF(AND(F30&gt;=30,F30&lt;45),30,IF(AND(F30&gt;=45,F30&lt;=59),0)))))</f>
      </c>
      <c r="O30" s="170" t="s">
        <v>20</v>
      </c>
      <c r="P30" s="172">
        <f>IF(H30="","",IF(J30&gt;=45,H30+1,H30))</f>
      </c>
      <c r="Q30" s="79" t="s">
        <v>19</v>
      </c>
      <c r="R30" s="168">
        <f>IF(J30="","",IF(AND(J30&gt;=0,J30&lt;15),0,IF(AND(J30&gt;=15,J30&lt;30),30,IF(AND(J30&gt;=30,J30&lt;45),30,IF(AND(J30&gt;=45,J30&lt;=59),0)))))</f>
      </c>
      <c r="S30" s="175" t="s">
        <v>20</v>
      </c>
      <c r="T30" s="152">
        <f>IF(DO30=0,"",DO30)</f>
      </c>
      <c r="U30" s="153"/>
      <c r="V30" s="154">
        <f>IF(DR30=0,"",DR30)</f>
      </c>
      <c r="W30" s="155"/>
      <c r="X30" s="156">
        <f>IF(DU30=0,"",DU30)</f>
      </c>
      <c r="Y30" s="157"/>
      <c r="Z30" s="158">
        <f>AO30</f>
      </c>
      <c r="AA30" s="160"/>
      <c r="AB30" s="162">
        <f>IF(DW30="エラー","実績エラー","")</f>
      </c>
      <c r="AC30" s="163"/>
      <c r="AD30" s="164"/>
      <c r="AE30" s="150">
        <f>IF(AND(DW31="エラー",R30&lt;&gt;""),"実績エラー","")</f>
      </c>
      <c r="AF30" s="150"/>
      <c r="AG30" s="150"/>
      <c r="AH30" s="16"/>
      <c r="AI30" s="112">
        <f>IF(AND(D30&gt;=0,F30&gt;=0,H30&gt;=0,J30&gt;=0,C30="",D30&lt;&gt;"",F30&lt;&gt;"",H30&lt;&gt;"",J30&lt;&gt;""),1,0)</f>
        <v>0</v>
      </c>
      <c r="AJ30" s="112">
        <f>IF(OR(C30=1,C30=3),0,IF(C30="",0,1))</f>
        <v>0</v>
      </c>
      <c r="AK30" s="151">
        <f>IF(T30="",0,T30)</f>
        <v>0</v>
      </c>
      <c r="AL30" s="131">
        <f>IF(V30="",0,V30)</f>
        <v>0</v>
      </c>
      <c r="AM30" s="131">
        <f>IF(X30="",0,X30)</f>
        <v>0</v>
      </c>
      <c r="AN30" s="131">
        <f>SUM(AK30:AM31)</f>
        <v>0</v>
      </c>
      <c r="AO30" s="149">
        <f>IF(AN30=0,"",IF(AN30=0.5,1,""))</f>
      </c>
      <c r="AP30" s="112">
        <f>IF(C30=1,AK30,"")</f>
      </c>
      <c r="AQ30" s="112">
        <f>IF(C30=1,AL30,"")</f>
      </c>
      <c r="AR30" s="112">
        <f>IF(C30=1,AM30,"")</f>
      </c>
      <c r="AS30" s="112">
        <f>SUM(AP30:AR31)</f>
        <v>0</v>
      </c>
      <c r="AT30" s="112">
        <f>IF(AS30=0,"",AS30)</f>
      </c>
      <c r="AU30" s="112">
        <f>IF(C30=2,AK30,"")</f>
      </c>
      <c r="AV30" s="112">
        <f>IF(C30=2,AL30,"")</f>
      </c>
      <c r="AW30" s="112">
        <f>IF(C30=2,AM30,"")</f>
      </c>
      <c r="AX30" s="112">
        <f>SUM(AU30:AW31)</f>
        <v>0</v>
      </c>
      <c r="AY30" s="112">
        <f>IF(AX30=0,"",AX30)</f>
      </c>
      <c r="AZ30" s="112">
        <f>IF(C30=3,AK30,"")</f>
      </c>
      <c r="BA30" s="112">
        <f>IF(C30=3,AL30,"")</f>
      </c>
      <c r="BB30" s="112">
        <f>IF(C30=3,AM30,"")</f>
      </c>
      <c r="BC30" s="112">
        <f>SUM(AZ30:BB31)</f>
        <v>0</v>
      </c>
      <c r="BD30" s="112">
        <f>IF(BC30=0,"",BC30)</f>
      </c>
      <c r="BE30" s="112">
        <f>IF(C30=4,AK30,"")</f>
      </c>
      <c r="BF30" s="112">
        <f>IF(C30=4,AL30,"")</f>
      </c>
      <c r="BG30" s="112">
        <f>IF(C30=4,AM30,"")</f>
      </c>
      <c r="BH30" s="112">
        <f>SUM(BE30:BG31)</f>
        <v>0</v>
      </c>
      <c r="BI30" s="112">
        <f>IF(BH30=0,"",BH30)</f>
      </c>
      <c r="BK30" s="17">
        <f>IF(L30="","",L30)</f>
      </c>
      <c r="BL30" s="17">
        <f>IF(N30="","",N30)</f>
      </c>
      <c r="BM30" s="18">
        <f>IF(P30="","",P30)</f>
      </c>
      <c r="BN30" s="18">
        <f>IF(R30="","",R30)</f>
      </c>
      <c r="BO30" s="135">
        <f>SUM(BK31:BL31)</f>
        <v>0</v>
      </c>
      <c r="BP30" s="131">
        <f>SUM(BM31:BN31)</f>
        <v>0</v>
      </c>
      <c r="BQ30" s="131">
        <f>BP30-BO30</f>
        <v>0</v>
      </c>
      <c r="BR30" s="139">
        <f>IF(AND(BO30&gt;=0,BO30&lt;6),1,IF(AND(BO30&gt;=6,BO30&lt;8),2,IF(AND(BO30&gt;=8,BO30&lt;18),3,IF(AND(BO30&gt;=18,BO30&lt;22),4,IF(AND(BO30&gt;=22,BO30&lt;24),5,0)))))</f>
        <v>1</v>
      </c>
      <c r="BS30" s="140">
        <f>IF(BR30=1,3,IF(BR30=2,2,IF(BR30=3,1,IF(BR30=4,2,IF(BR30=5,3,0)))))</f>
        <v>3</v>
      </c>
      <c r="BT30" s="148">
        <f>IF(BR30=1,6,IF(BR30=2,8,IF(BR30=3,18,IF(BR30=4,22,IF(BR30=5,24,0)))))</f>
        <v>6</v>
      </c>
      <c r="BU30" s="144">
        <f>IF(BT30&gt;BP30,BQ30,BT30-BO30)</f>
        <v>0</v>
      </c>
      <c r="BV30" s="145">
        <f>BQ30-BU30</f>
        <v>0</v>
      </c>
      <c r="BW30" s="139">
        <f>IF(BV30&gt;0,BR30+1,0)</f>
        <v>0</v>
      </c>
      <c r="BX30" s="140">
        <f>IF(BW30=1,3,IF(BW30=2,2,IF(BW30=3,1,IF(BW30=4,2,IF(BW30=5,3,0)))))</f>
        <v>0</v>
      </c>
      <c r="BY30" s="141">
        <f>IF(BW30=1,0,IF(BW30=2,6,IF(BW30=3,8,IF(BW30=4,18,IF(BW30=5,22,0)))))</f>
        <v>0</v>
      </c>
      <c r="BZ30" s="131">
        <f>IF(BW30=1,6,IF(BW30=2,8,IF(BW30=3,18,IF(BW30=4,22,IF(BW30=5,24,0)))))</f>
        <v>0</v>
      </c>
      <c r="CA30" s="147">
        <f>IF(BV30&gt;CB30,BV30-CB30,IF(BV30=CB30,CB30,BV30))</f>
        <v>0</v>
      </c>
      <c r="CB30" s="142">
        <f>IF(BV30&gt;=BZ30-BY30,BV30-(BZ30-BY30),BV30)</f>
        <v>0</v>
      </c>
      <c r="CC30" s="145">
        <f>BQ30-(BU30+CA30)</f>
        <v>0</v>
      </c>
      <c r="CD30" s="139">
        <f>IF(CC30&gt;0,BW30+1,0)</f>
        <v>0</v>
      </c>
      <c r="CE30" s="140">
        <f>IF(CD30=1,3,IF(CD30=2,2,IF(CD30=3,1,IF(CD30=4,2,IF(CD30=5,3,0)))))</f>
        <v>0</v>
      </c>
      <c r="CF30" s="141">
        <f>IF(CD30=1,0,IF(CD30=2,6,IF(CD30=3,8,IF(CD30=4,18,IF(CD30=5,22,0)))))</f>
        <v>0</v>
      </c>
      <c r="CG30" s="131">
        <f>IF(CD30=1,6,IF(CD30=2,8,IF(CD30=3,18,IF(CD30=4,22,IF(CD30=5,24,0)))))</f>
        <v>0</v>
      </c>
      <c r="CH30" s="131">
        <f>CF30+CC30</f>
        <v>0</v>
      </c>
      <c r="CI30" s="147">
        <f>IF(CH30&gt;CG30,CG30-CF30,CH30-CF30)</f>
        <v>0</v>
      </c>
      <c r="CJ30" s="148">
        <f>CC30-CI30</f>
        <v>0</v>
      </c>
      <c r="CK30" s="131">
        <f>IF(CJ30&gt;=0,CG30,CJ30)</f>
        <v>0</v>
      </c>
      <c r="CL30" s="146">
        <f>IF(CJ30&gt;0,1,0)</f>
        <v>0</v>
      </c>
      <c r="CM30" s="139">
        <f>IF(CE30=0,0,CD30+1)</f>
        <v>0</v>
      </c>
      <c r="CN30" s="140">
        <f>IF(CM30=1,3,IF(CM30=2,2,IF(CM30=3,1,IF(CM30=4,2,IF(CM30=5,3,0)))))</f>
        <v>0</v>
      </c>
      <c r="CO30" s="141">
        <f>IF(CM30=1,0,IF(CM30=2,6,IF(CM30=3,8,IF(CM30=4,18,IF(CM30=5,22,0)))))</f>
        <v>0</v>
      </c>
      <c r="CP30" s="131">
        <f>IF(CM30=1,6,IF(CM30=2,8,IF(CM30=3,18,IF(CM30=4,22,IF(CM30=5,24,0)))))</f>
        <v>0</v>
      </c>
      <c r="CQ30" s="136">
        <f>CJ30+CO30</f>
        <v>0</v>
      </c>
      <c r="CR30" s="144">
        <f>IF(CQ30&gt;CP30,CP30-CO30,CQ30-CO30)</f>
        <v>0</v>
      </c>
      <c r="CS30" s="145">
        <f>IF(CR30&gt;0,CQ30-(CO30+CR30),0)</f>
        <v>0</v>
      </c>
      <c r="CT30" s="146">
        <f>IF(CR30&gt;0,1,0)</f>
        <v>0</v>
      </c>
      <c r="CU30" s="139">
        <f>IF(CT30=1,CM30+1,0)</f>
        <v>0</v>
      </c>
      <c r="CV30" s="140">
        <f>IF(CU30=1,3,IF(CU30=2,2,IF(CU30=3,1,IF(CU30=4,2,IF(CU30=5,3,0)))))</f>
        <v>0</v>
      </c>
      <c r="CW30" s="141">
        <f>IF(CU30=1,0,IF(CU30=2,6,IF(CU30=3,8,IF(CU30=4,18,IF(CU30=5,22,0)))))</f>
        <v>0</v>
      </c>
      <c r="CX30" s="131">
        <f>IF(CU30=1,6,IF(CU30=2,8,IF(CU30=3,18,IF(CU30=4,22,IF(CU30=5,24,0)))))</f>
        <v>0</v>
      </c>
      <c r="CY30" s="143">
        <f>IF(CU30&gt;0,CS30,0)</f>
        <v>0</v>
      </c>
      <c r="CZ30" s="137">
        <f>BR30</f>
        <v>1</v>
      </c>
      <c r="DA30" s="112">
        <f>BS30</f>
        <v>3</v>
      </c>
      <c r="DB30" s="136">
        <f>BU30</f>
        <v>0</v>
      </c>
      <c r="DC30" s="137">
        <f>BW30</f>
        <v>0</v>
      </c>
      <c r="DD30" s="112">
        <f>BX30</f>
        <v>0</v>
      </c>
      <c r="DE30" s="131">
        <f>CA30</f>
        <v>0</v>
      </c>
      <c r="DF30" s="137">
        <f>CD30</f>
        <v>0</v>
      </c>
      <c r="DG30" s="112">
        <f>CE30</f>
        <v>0</v>
      </c>
      <c r="DH30" s="131">
        <f>CI30</f>
        <v>0</v>
      </c>
      <c r="DI30" s="137">
        <f>CM30</f>
        <v>0</v>
      </c>
      <c r="DJ30" s="112">
        <f>CN30</f>
        <v>0</v>
      </c>
      <c r="DK30" s="136">
        <f>CR30</f>
        <v>0</v>
      </c>
      <c r="DL30" s="137">
        <f>CU30</f>
        <v>0</v>
      </c>
      <c r="DM30" s="112">
        <f>CV30</f>
        <v>0</v>
      </c>
      <c r="DN30" s="135">
        <f>CY30</f>
        <v>0</v>
      </c>
      <c r="DO30" s="133">
        <f>IF(DA30=1,DB30,IF(DD30=1,DE30,IF(DG30=1,DH30,IF(DJ30=1,DK30,IF(DM30=1,DN30,0)))))</f>
        <v>0</v>
      </c>
      <c r="DP30" s="131">
        <f>IF(CZ30=2,DB30,IF(DC30=2,DE30,IF(DF30=2,DH30,IF(DI30=2,DK30,IF(DL30=2,DN30,0)))))</f>
        <v>0</v>
      </c>
      <c r="DQ30" s="131">
        <f>IF(CZ30=4,DB30,IF(DC30=4,DE30,IF(DF30=4,DH30,IF(DI30=4,DK30,IF(DL30=4,DN30,0)))))</f>
        <v>0</v>
      </c>
      <c r="DR30" s="138">
        <f>DP30+DQ30</f>
        <v>0</v>
      </c>
      <c r="DS30" s="131">
        <f>IF(CZ30=1,DB30,IF(DC30=1,DE30,IF(DF30=1,DH30,IF(DI30=1,DK30,IF(DL30=1,DN30,0)))))</f>
        <v>0</v>
      </c>
      <c r="DT30" s="112">
        <f>IF(CZ30=5,DB30,IF(DC30=5,DE30,IF(DF30=5,DH30,IF(DI30=5,DK30,IF(DL30=5,DN30,0)))))</f>
        <v>0</v>
      </c>
      <c r="DU30" s="132">
        <f>DS30+DT30</f>
        <v>0</v>
      </c>
      <c r="DV30" s="21"/>
      <c r="DW30">
        <f>IF(((DZ30*60+EA30)-(DX30*60+DY30))-((H30*60+J30)-(D30*60+F30))&gt;15,"エラー","")</f>
      </c>
      <c r="DX30" s="54" t="str">
        <f>IF(D30="","0",IF(F30&gt;=45,D30+1,D30))</f>
        <v>0</v>
      </c>
      <c r="DY30" s="54" t="str">
        <f>IF(F30="","0",IF(AND(F30&gt;=0,F30&lt;15),0,IF(AND(F30&gt;=15,F30&lt;30),30,IF(AND(F30&gt;=30,F30&lt;45),30,IF(AND(F30&gt;=45,F30&lt;=59),0)))))</f>
        <v>0</v>
      </c>
      <c r="DZ30" s="54" t="str">
        <f>IF(H30="","0",IF(J30&gt;=45,H30+1,H30))</f>
        <v>0</v>
      </c>
      <c r="EA30" s="54" t="str">
        <f>IF(J30="","0",IF(AND(J30&gt;=0,J30&lt;15),0,IF(AND(J30&gt;=15,J30&lt;30),30,IF(AND(J30&gt;=30,J30&lt;45),30,IF(AND(J30&gt;=45,J30&lt;=59),0)))))</f>
        <v>0</v>
      </c>
    </row>
    <row r="31" spans="1:127" ht="9.75" customHeight="1" thickBot="1">
      <c r="A31" s="185"/>
      <c r="B31" s="97"/>
      <c r="C31" s="186"/>
      <c r="D31" s="178"/>
      <c r="E31" s="179"/>
      <c r="F31" s="181"/>
      <c r="G31" s="188"/>
      <c r="H31" s="178"/>
      <c r="I31" s="179"/>
      <c r="J31" s="181"/>
      <c r="K31" s="179"/>
      <c r="L31" s="183"/>
      <c r="M31" s="174"/>
      <c r="N31" s="169"/>
      <c r="O31" s="171"/>
      <c r="P31" s="173"/>
      <c r="Q31" s="174"/>
      <c r="R31" s="169"/>
      <c r="S31" s="176"/>
      <c r="T31" s="152"/>
      <c r="U31" s="153"/>
      <c r="V31" s="154"/>
      <c r="W31" s="155"/>
      <c r="X31" s="156"/>
      <c r="Y31" s="157"/>
      <c r="Z31" s="159"/>
      <c r="AA31" s="161"/>
      <c r="AB31" s="165"/>
      <c r="AC31" s="166"/>
      <c r="AD31" s="167"/>
      <c r="AE31" s="150"/>
      <c r="AF31" s="150"/>
      <c r="AG31" s="150"/>
      <c r="AH31" s="16"/>
      <c r="AI31" s="112"/>
      <c r="AJ31" s="112"/>
      <c r="AK31" s="151"/>
      <c r="AL31" s="131"/>
      <c r="AM31" s="131"/>
      <c r="AN31" s="131"/>
      <c r="AO31" s="149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K31" s="19">
        <f>BK30</f>
      </c>
      <c r="BL31" s="20">
        <f>IF(BL30="","",BL30/60)</f>
      </c>
      <c r="BM31">
        <f>BM30</f>
      </c>
      <c r="BN31">
        <f>IF(BN30="","",BN30/60)</f>
      </c>
      <c r="BO31" s="135"/>
      <c r="BP31" s="131"/>
      <c r="BQ31" s="131"/>
      <c r="BR31" s="139"/>
      <c r="BS31" s="140"/>
      <c r="BT31" s="148"/>
      <c r="BU31" s="140"/>
      <c r="BV31" s="142"/>
      <c r="BW31" s="139"/>
      <c r="BX31" s="140"/>
      <c r="BY31" s="142"/>
      <c r="BZ31" s="131"/>
      <c r="CA31" s="147"/>
      <c r="CB31" s="142"/>
      <c r="CC31" s="145"/>
      <c r="CD31" s="139"/>
      <c r="CE31" s="140"/>
      <c r="CF31" s="142"/>
      <c r="CG31" s="131"/>
      <c r="CH31" s="131"/>
      <c r="CI31" s="147"/>
      <c r="CJ31" s="148"/>
      <c r="CK31" s="131"/>
      <c r="CL31" s="146"/>
      <c r="CM31" s="139"/>
      <c r="CN31" s="140"/>
      <c r="CO31" s="142"/>
      <c r="CP31" s="131"/>
      <c r="CQ31" s="112"/>
      <c r="CR31" s="140"/>
      <c r="CS31" s="145"/>
      <c r="CT31" s="146"/>
      <c r="CU31" s="139"/>
      <c r="CV31" s="140"/>
      <c r="CW31" s="142"/>
      <c r="CX31" s="131"/>
      <c r="CY31" s="143"/>
      <c r="CZ31" s="137"/>
      <c r="DA31" s="112"/>
      <c r="DB31" s="112"/>
      <c r="DC31" s="137"/>
      <c r="DD31" s="112"/>
      <c r="DE31" s="112"/>
      <c r="DF31" s="137"/>
      <c r="DG31" s="112"/>
      <c r="DH31" s="112"/>
      <c r="DI31" s="137"/>
      <c r="DJ31" s="112"/>
      <c r="DK31" s="112"/>
      <c r="DL31" s="137"/>
      <c r="DM31" s="112"/>
      <c r="DN31" s="112"/>
      <c r="DO31" s="133"/>
      <c r="DP31" s="131"/>
      <c r="DQ31" s="131"/>
      <c r="DR31" s="138"/>
      <c r="DS31" s="131"/>
      <c r="DT31" s="112"/>
      <c r="DU31" s="133"/>
      <c r="DV31" s="21"/>
      <c r="DW31">
        <f>IF(((DZ30*60+EA30)-(DX30*60+DY30))-((H30*60+J30)-(D30*60+F30))&lt;-14,"エラー","")</f>
      </c>
    </row>
    <row r="32" spans="1:131" ht="9.75" customHeight="1" thickBot="1">
      <c r="A32" s="184"/>
      <c r="B32" s="94"/>
      <c r="C32" s="186"/>
      <c r="D32" s="177"/>
      <c r="E32" s="168" t="s">
        <v>19</v>
      </c>
      <c r="F32" s="180"/>
      <c r="G32" s="187" t="s">
        <v>20</v>
      </c>
      <c r="H32" s="177"/>
      <c r="I32" s="168" t="s">
        <v>19</v>
      </c>
      <c r="J32" s="180"/>
      <c r="K32" s="168" t="s">
        <v>20</v>
      </c>
      <c r="L32" s="182">
        <f>IF(D32="","",IF(F32&gt;=45,D32+1,D32))</f>
      </c>
      <c r="M32" s="79" t="s">
        <v>19</v>
      </c>
      <c r="N32" s="168">
        <f>IF(F32="","",IF(AND(F32&gt;=0,F32&lt;15),0,IF(AND(F32&gt;=15,F32&lt;30),30,IF(AND(F32&gt;=30,F32&lt;45),30,IF(AND(F32&gt;=45,F32&lt;=59),0)))))</f>
      </c>
      <c r="O32" s="170" t="s">
        <v>20</v>
      </c>
      <c r="P32" s="172">
        <f>IF(H32="","",IF(J32&gt;=45,H32+1,H32))</f>
      </c>
      <c r="Q32" s="79" t="s">
        <v>19</v>
      </c>
      <c r="R32" s="168">
        <f>IF(J32="","",IF(AND(J32&gt;=0,J32&lt;15),0,IF(AND(J32&gt;=15,J32&lt;30),30,IF(AND(J32&gt;=30,J32&lt;45),30,IF(AND(J32&gt;=45,J32&lt;=59),0)))))</f>
      </c>
      <c r="S32" s="175" t="s">
        <v>20</v>
      </c>
      <c r="T32" s="152">
        <f>IF(DO32=0,"",DO32)</f>
      </c>
      <c r="U32" s="153"/>
      <c r="V32" s="154">
        <f>IF(DR32=0,"",DR32)</f>
      </c>
      <c r="W32" s="155"/>
      <c r="X32" s="156">
        <f>IF(DU32=0,"",DU32)</f>
      </c>
      <c r="Y32" s="157"/>
      <c r="Z32" s="158">
        <f>AO32</f>
      </c>
      <c r="AA32" s="160"/>
      <c r="AB32" s="162">
        <f>IF(DW32="エラー","実績エラー","")</f>
      </c>
      <c r="AC32" s="163"/>
      <c r="AD32" s="164"/>
      <c r="AE32" s="150">
        <f>IF(AND(DW33="エラー",R32&lt;&gt;""),"実績エラー","")</f>
      </c>
      <c r="AF32" s="150"/>
      <c r="AG32" s="150"/>
      <c r="AH32" s="16"/>
      <c r="AI32" s="112">
        <f>IF(AND(D32&gt;=0,F32&gt;=0,H32&gt;=0,J32&gt;=0,C32="",D32&lt;&gt;"",F32&lt;&gt;"",H32&lt;&gt;"",J32&lt;&gt;""),1,0)</f>
        <v>0</v>
      </c>
      <c r="AJ32" s="112">
        <f>IF(OR(C32=1,C32=3),0,IF(C32="",0,1))</f>
        <v>0</v>
      </c>
      <c r="AK32" s="151">
        <f>IF(T32="",0,T32)</f>
        <v>0</v>
      </c>
      <c r="AL32" s="131">
        <f>IF(V32="",0,V32)</f>
        <v>0</v>
      </c>
      <c r="AM32" s="131">
        <f>IF(X32="",0,X32)</f>
        <v>0</v>
      </c>
      <c r="AN32" s="131">
        <f>SUM(AK32:AM33)</f>
        <v>0</v>
      </c>
      <c r="AO32" s="149">
        <f>IF(AN32=0,"",IF(AN32=0.5,1,""))</f>
      </c>
      <c r="AP32" s="112">
        <f>IF(C32=1,AK32,"")</f>
      </c>
      <c r="AQ32" s="112">
        <f>IF(C32=1,AL32,"")</f>
      </c>
      <c r="AR32" s="112">
        <f>IF(C32=1,AM32,"")</f>
      </c>
      <c r="AS32" s="112">
        <f>SUM(AP32:AR33)</f>
        <v>0</v>
      </c>
      <c r="AT32" s="112">
        <f>IF(AS32=0,"",AS32)</f>
      </c>
      <c r="AU32" s="112">
        <f>IF(C32=2,AK32,"")</f>
      </c>
      <c r="AV32" s="112">
        <f>IF(C32=2,AL32,"")</f>
      </c>
      <c r="AW32" s="112">
        <f>IF(C32=2,AM32,"")</f>
      </c>
      <c r="AX32" s="112">
        <f>SUM(AU32:AW33)</f>
        <v>0</v>
      </c>
      <c r="AY32" s="112">
        <f>IF(AX32=0,"",AX32)</f>
      </c>
      <c r="AZ32" s="112">
        <f>IF(C32=3,AK32,"")</f>
      </c>
      <c r="BA32" s="112">
        <f>IF(C32=3,AL32,"")</f>
      </c>
      <c r="BB32" s="112">
        <f>IF(C32=3,AM32,"")</f>
      </c>
      <c r="BC32" s="112">
        <f>SUM(AZ32:BB33)</f>
        <v>0</v>
      </c>
      <c r="BD32" s="112">
        <f>IF(BC32=0,"",BC32)</f>
      </c>
      <c r="BE32" s="112">
        <f>IF(C32=4,AK32,"")</f>
      </c>
      <c r="BF32" s="112">
        <f>IF(C32=4,AL32,"")</f>
      </c>
      <c r="BG32" s="112">
        <f>IF(C32=4,AM32,"")</f>
      </c>
      <c r="BH32" s="112">
        <f>SUM(BE32:BG33)</f>
        <v>0</v>
      </c>
      <c r="BI32" s="112">
        <f>IF(BH32=0,"",BH32)</f>
      </c>
      <c r="BK32" s="17">
        <f>IF(L32="","",L32)</f>
      </c>
      <c r="BL32" s="17">
        <f>IF(N32="","",N32)</f>
      </c>
      <c r="BM32" s="18">
        <f>IF(P32="","",P32)</f>
      </c>
      <c r="BN32" s="18">
        <f>IF(R32="","",R32)</f>
      </c>
      <c r="BO32" s="135">
        <f>SUM(BK33:BL33)</f>
        <v>0</v>
      </c>
      <c r="BP32" s="131">
        <f>SUM(BM33:BN33)</f>
        <v>0</v>
      </c>
      <c r="BQ32" s="131">
        <f>BP32-BO32</f>
        <v>0</v>
      </c>
      <c r="BR32" s="139">
        <f>IF(AND(BO32&gt;=0,BO32&lt;6),1,IF(AND(BO32&gt;=6,BO32&lt;8),2,IF(AND(BO32&gt;=8,BO32&lt;18),3,IF(AND(BO32&gt;=18,BO32&lt;22),4,IF(AND(BO32&gt;=22,BO32&lt;24),5,0)))))</f>
        <v>1</v>
      </c>
      <c r="BS32" s="140">
        <f>IF(BR32=1,3,IF(BR32=2,2,IF(BR32=3,1,IF(BR32=4,2,IF(BR32=5,3,0)))))</f>
        <v>3</v>
      </c>
      <c r="BT32" s="148">
        <f>IF(BR32=1,6,IF(BR32=2,8,IF(BR32=3,18,IF(BR32=4,22,IF(BR32=5,24,0)))))</f>
        <v>6</v>
      </c>
      <c r="BU32" s="144">
        <f>IF(BT32&gt;BP32,BQ32,BT32-BO32)</f>
        <v>0</v>
      </c>
      <c r="BV32" s="145">
        <f>BQ32-BU32</f>
        <v>0</v>
      </c>
      <c r="BW32" s="139">
        <f>IF(BV32&gt;0,BR32+1,0)</f>
        <v>0</v>
      </c>
      <c r="BX32" s="140">
        <f>IF(BW32=1,3,IF(BW32=2,2,IF(BW32=3,1,IF(BW32=4,2,IF(BW32=5,3,0)))))</f>
        <v>0</v>
      </c>
      <c r="BY32" s="141">
        <f>IF(BW32=1,0,IF(BW32=2,6,IF(BW32=3,8,IF(BW32=4,18,IF(BW32=5,22,0)))))</f>
        <v>0</v>
      </c>
      <c r="BZ32" s="131">
        <f>IF(BW32=1,6,IF(BW32=2,8,IF(BW32=3,18,IF(BW32=4,22,IF(BW32=5,24,0)))))</f>
        <v>0</v>
      </c>
      <c r="CA32" s="147">
        <f>IF(BV32&gt;CB32,BV32-CB32,IF(BV32=CB32,CB32,BV32))</f>
        <v>0</v>
      </c>
      <c r="CB32" s="142">
        <f>IF(BV32&gt;=BZ32-BY32,BV32-(BZ32-BY32),BV32)</f>
        <v>0</v>
      </c>
      <c r="CC32" s="145">
        <f>BQ32-(BU32+CA32)</f>
        <v>0</v>
      </c>
      <c r="CD32" s="139">
        <f>IF(CC32&gt;0,BW32+1,0)</f>
        <v>0</v>
      </c>
      <c r="CE32" s="140">
        <f>IF(CD32=1,3,IF(CD32=2,2,IF(CD32=3,1,IF(CD32=4,2,IF(CD32=5,3,0)))))</f>
        <v>0</v>
      </c>
      <c r="CF32" s="141">
        <f>IF(CD32=1,0,IF(CD32=2,6,IF(CD32=3,8,IF(CD32=4,18,IF(CD32=5,22,0)))))</f>
        <v>0</v>
      </c>
      <c r="CG32" s="131">
        <f>IF(CD32=1,6,IF(CD32=2,8,IF(CD32=3,18,IF(CD32=4,22,IF(CD32=5,24,0)))))</f>
        <v>0</v>
      </c>
      <c r="CH32" s="131">
        <f>CF32+CC32</f>
        <v>0</v>
      </c>
      <c r="CI32" s="147">
        <f>IF(CH32&gt;CG32,CG32-CF32,CH32-CF32)</f>
        <v>0</v>
      </c>
      <c r="CJ32" s="148">
        <f>CC32-CI32</f>
        <v>0</v>
      </c>
      <c r="CK32" s="131">
        <f>IF(CJ32&gt;=0,CG32,CJ32)</f>
        <v>0</v>
      </c>
      <c r="CL32" s="146">
        <f>IF(CJ32&gt;0,1,0)</f>
        <v>0</v>
      </c>
      <c r="CM32" s="139">
        <f>IF(CE32=0,0,CD32+1)</f>
        <v>0</v>
      </c>
      <c r="CN32" s="140">
        <f>IF(CM32=1,3,IF(CM32=2,2,IF(CM32=3,1,IF(CM32=4,2,IF(CM32=5,3,0)))))</f>
        <v>0</v>
      </c>
      <c r="CO32" s="141">
        <f>IF(CM32=1,0,IF(CM32=2,6,IF(CM32=3,8,IF(CM32=4,18,IF(CM32=5,22,0)))))</f>
        <v>0</v>
      </c>
      <c r="CP32" s="131">
        <f>IF(CM32=1,6,IF(CM32=2,8,IF(CM32=3,18,IF(CM32=4,22,IF(CM32=5,24,0)))))</f>
        <v>0</v>
      </c>
      <c r="CQ32" s="136">
        <f>CJ32+CO32</f>
        <v>0</v>
      </c>
      <c r="CR32" s="144">
        <f>IF(CQ32&gt;CP32,CP32-CO32,CQ32-CO32)</f>
        <v>0</v>
      </c>
      <c r="CS32" s="145">
        <f>IF(CR32&gt;0,CQ32-(CO32+CR32),0)</f>
        <v>0</v>
      </c>
      <c r="CT32" s="146">
        <f>IF(CR32&gt;0,1,0)</f>
        <v>0</v>
      </c>
      <c r="CU32" s="139">
        <f>IF(CT32=1,CM32+1,0)</f>
        <v>0</v>
      </c>
      <c r="CV32" s="140">
        <f>IF(CU32=1,3,IF(CU32=2,2,IF(CU32=3,1,IF(CU32=4,2,IF(CU32=5,3,0)))))</f>
        <v>0</v>
      </c>
      <c r="CW32" s="141">
        <f>IF(CU32=1,0,IF(CU32=2,6,IF(CU32=3,8,IF(CU32=4,18,IF(CU32=5,22,0)))))</f>
        <v>0</v>
      </c>
      <c r="CX32" s="131">
        <f>IF(CU32=1,6,IF(CU32=2,8,IF(CU32=3,18,IF(CU32=4,22,IF(CU32=5,24,0)))))</f>
        <v>0</v>
      </c>
      <c r="CY32" s="143">
        <f>IF(CU32&gt;0,CS32,0)</f>
        <v>0</v>
      </c>
      <c r="CZ32" s="137">
        <f>BR32</f>
        <v>1</v>
      </c>
      <c r="DA32" s="112">
        <f>BS32</f>
        <v>3</v>
      </c>
      <c r="DB32" s="136">
        <f>BU32</f>
        <v>0</v>
      </c>
      <c r="DC32" s="137">
        <f>BW32</f>
        <v>0</v>
      </c>
      <c r="DD32" s="112">
        <f>BX32</f>
        <v>0</v>
      </c>
      <c r="DE32" s="131">
        <f>CA32</f>
        <v>0</v>
      </c>
      <c r="DF32" s="137">
        <f>CD32</f>
        <v>0</v>
      </c>
      <c r="DG32" s="112">
        <f>CE32</f>
        <v>0</v>
      </c>
      <c r="DH32" s="131">
        <f>CI32</f>
        <v>0</v>
      </c>
      <c r="DI32" s="137">
        <f>CM32</f>
        <v>0</v>
      </c>
      <c r="DJ32" s="112">
        <f>CN32</f>
        <v>0</v>
      </c>
      <c r="DK32" s="136">
        <f>CR32</f>
        <v>0</v>
      </c>
      <c r="DL32" s="137">
        <f>CU32</f>
        <v>0</v>
      </c>
      <c r="DM32" s="112">
        <f>CV32</f>
        <v>0</v>
      </c>
      <c r="DN32" s="135">
        <f>CY32</f>
        <v>0</v>
      </c>
      <c r="DO32" s="133">
        <f>IF(DA32=1,DB32,IF(DD32=1,DE32,IF(DG32=1,DH32,IF(DJ32=1,DK32,IF(DM32=1,DN32,0)))))</f>
        <v>0</v>
      </c>
      <c r="DP32" s="131">
        <f>IF(CZ32=2,DB32,IF(DC32=2,DE32,IF(DF32=2,DH32,IF(DI32=2,DK32,IF(DL32=2,DN32,0)))))</f>
        <v>0</v>
      </c>
      <c r="DQ32" s="131">
        <f>IF(CZ32=4,DB32,IF(DC32=4,DE32,IF(DF32=4,DH32,IF(DI32=4,DK32,IF(DL32=4,DN32,0)))))</f>
        <v>0</v>
      </c>
      <c r="DR32" s="138">
        <f>DP32+DQ32</f>
        <v>0</v>
      </c>
      <c r="DS32" s="131">
        <f>IF(CZ32=1,DB32,IF(DC32=1,DE32,IF(DF32=1,DH32,IF(DI32=1,DK32,IF(DL32=1,DN32,0)))))</f>
        <v>0</v>
      </c>
      <c r="DT32" s="112">
        <f>IF(CZ32=5,DB32,IF(DC32=5,DE32,IF(DF32=5,DH32,IF(DI32=5,DK32,IF(DL32=5,DN32,0)))))</f>
        <v>0</v>
      </c>
      <c r="DU32" s="132">
        <f>DS32+DT32</f>
        <v>0</v>
      </c>
      <c r="DV32" s="21"/>
      <c r="DW32">
        <f>IF(((DZ32*60+EA32)-(DX32*60+DY32))-((H32*60+J32)-(D32*60+F32))&gt;15,"エラー","")</f>
      </c>
      <c r="DX32" s="54" t="str">
        <f>IF(D32="","0",IF(F32&gt;=45,D32+1,D32))</f>
        <v>0</v>
      </c>
      <c r="DY32" s="54" t="str">
        <f>IF(F32="","0",IF(AND(F32&gt;=0,F32&lt;15),0,IF(AND(F32&gt;=15,F32&lt;30),30,IF(AND(F32&gt;=30,F32&lt;45),30,IF(AND(F32&gt;=45,F32&lt;=59),0)))))</f>
        <v>0</v>
      </c>
      <c r="DZ32" s="54" t="str">
        <f>IF(H32="","0",IF(J32&gt;=45,H32+1,H32))</f>
        <v>0</v>
      </c>
      <c r="EA32" s="54" t="str">
        <f>IF(J32="","0",IF(AND(J32&gt;=0,J32&lt;15),0,IF(AND(J32&gt;=15,J32&lt;30),30,IF(AND(J32&gt;=30,J32&lt;45),30,IF(AND(J32&gt;=45,J32&lt;=59),0)))))</f>
        <v>0</v>
      </c>
    </row>
    <row r="33" spans="1:127" ht="9.75" customHeight="1" thickBot="1">
      <c r="A33" s="185"/>
      <c r="B33" s="97"/>
      <c r="C33" s="186"/>
      <c r="D33" s="178"/>
      <c r="E33" s="179"/>
      <c r="F33" s="181"/>
      <c r="G33" s="188"/>
      <c r="H33" s="178"/>
      <c r="I33" s="179"/>
      <c r="J33" s="181"/>
      <c r="K33" s="179"/>
      <c r="L33" s="183"/>
      <c r="M33" s="174"/>
      <c r="N33" s="169"/>
      <c r="O33" s="171"/>
      <c r="P33" s="173"/>
      <c r="Q33" s="174"/>
      <c r="R33" s="169"/>
      <c r="S33" s="176"/>
      <c r="T33" s="152"/>
      <c r="U33" s="153"/>
      <c r="V33" s="154"/>
      <c r="W33" s="155"/>
      <c r="X33" s="156"/>
      <c r="Y33" s="157"/>
      <c r="Z33" s="159"/>
      <c r="AA33" s="161"/>
      <c r="AB33" s="165"/>
      <c r="AC33" s="166"/>
      <c r="AD33" s="167"/>
      <c r="AE33" s="150"/>
      <c r="AF33" s="150"/>
      <c r="AG33" s="150"/>
      <c r="AH33" s="16"/>
      <c r="AI33" s="112"/>
      <c r="AJ33" s="112"/>
      <c r="AK33" s="151"/>
      <c r="AL33" s="131"/>
      <c r="AM33" s="131"/>
      <c r="AN33" s="131"/>
      <c r="AO33" s="149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K33" s="19">
        <f>BK32</f>
      </c>
      <c r="BL33" s="20">
        <f>IF(BL32="","",BL32/60)</f>
      </c>
      <c r="BM33">
        <f>BM32</f>
      </c>
      <c r="BN33">
        <f>IF(BN32="","",BN32/60)</f>
      </c>
      <c r="BO33" s="135"/>
      <c r="BP33" s="131"/>
      <c r="BQ33" s="131"/>
      <c r="BR33" s="139"/>
      <c r="BS33" s="140"/>
      <c r="BT33" s="148"/>
      <c r="BU33" s="140"/>
      <c r="BV33" s="142"/>
      <c r="BW33" s="139"/>
      <c r="BX33" s="140"/>
      <c r="BY33" s="142"/>
      <c r="BZ33" s="131"/>
      <c r="CA33" s="147"/>
      <c r="CB33" s="142"/>
      <c r="CC33" s="145"/>
      <c r="CD33" s="139"/>
      <c r="CE33" s="140"/>
      <c r="CF33" s="142"/>
      <c r="CG33" s="131"/>
      <c r="CH33" s="131"/>
      <c r="CI33" s="147"/>
      <c r="CJ33" s="148"/>
      <c r="CK33" s="131"/>
      <c r="CL33" s="146"/>
      <c r="CM33" s="139"/>
      <c r="CN33" s="140"/>
      <c r="CO33" s="142"/>
      <c r="CP33" s="131"/>
      <c r="CQ33" s="112"/>
      <c r="CR33" s="140"/>
      <c r="CS33" s="145"/>
      <c r="CT33" s="146"/>
      <c r="CU33" s="139"/>
      <c r="CV33" s="140"/>
      <c r="CW33" s="142"/>
      <c r="CX33" s="131"/>
      <c r="CY33" s="143"/>
      <c r="CZ33" s="137"/>
      <c r="DA33" s="112"/>
      <c r="DB33" s="112"/>
      <c r="DC33" s="137"/>
      <c r="DD33" s="112"/>
      <c r="DE33" s="112"/>
      <c r="DF33" s="137"/>
      <c r="DG33" s="112"/>
      <c r="DH33" s="112"/>
      <c r="DI33" s="137"/>
      <c r="DJ33" s="112"/>
      <c r="DK33" s="112"/>
      <c r="DL33" s="137"/>
      <c r="DM33" s="112"/>
      <c r="DN33" s="112"/>
      <c r="DO33" s="133"/>
      <c r="DP33" s="131"/>
      <c r="DQ33" s="131"/>
      <c r="DR33" s="138"/>
      <c r="DS33" s="131"/>
      <c r="DT33" s="112"/>
      <c r="DU33" s="133"/>
      <c r="DV33" s="21"/>
      <c r="DW33">
        <f>IF(((DZ32*60+EA32)-(DX32*60+DY32))-((H32*60+J32)-(D32*60+F32))&lt;-14,"エラー","")</f>
      </c>
    </row>
    <row r="34" spans="1:131" ht="9.75" customHeight="1" thickBot="1">
      <c r="A34" s="184"/>
      <c r="B34" s="94"/>
      <c r="C34" s="186"/>
      <c r="D34" s="177"/>
      <c r="E34" s="168" t="s">
        <v>19</v>
      </c>
      <c r="F34" s="180"/>
      <c r="G34" s="187" t="s">
        <v>20</v>
      </c>
      <c r="H34" s="177"/>
      <c r="I34" s="168" t="s">
        <v>19</v>
      </c>
      <c r="J34" s="180"/>
      <c r="K34" s="168" t="s">
        <v>20</v>
      </c>
      <c r="L34" s="182">
        <f>IF(D34="","",IF(F34&gt;=45,D34+1,D34))</f>
      </c>
      <c r="M34" s="79" t="s">
        <v>19</v>
      </c>
      <c r="N34" s="168">
        <f>IF(F34="","",IF(AND(F34&gt;=0,F34&lt;15),0,IF(AND(F34&gt;=15,F34&lt;30),30,IF(AND(F34&gt;=30,F34&lt;45),30,IF(AND(F34&gt;=45,F34&lt;=59),0)))))</f>
      </c>
      <c r="O34" s="170" t="s">
        <v>20</v>
      </c>
      <c r="P34" s="172">
        <f>IF(H34="","",IF(J34&gt;=45,H34+1,H34))</f>
      </c>
      <c r="Q34" s="79" t="s">
        <v>19</v>
      </c>
      <c r="R34" s="168">
        <f>IF(J34="","",IF(AND(J34&gt;=0,J34&lt;15),0,IF(AND(J34&gt;=15,J34&lt;30),30,IF(AND(J34&gt;=30,J34&lt;45),30,IF(AND(J34&gt;=45,J34&lt;=59),0)))))</f>
      </c>
      <c r="S34" s="175" t="s">
        <v>20</v>
      </c>
      <c r="T34" s="152">
        <f>IF(DO34=0,"",DO34)</f>
      </c>
      <c r="U34" s="153"/>
      <c r="V34" s="154">
        <f>IF(DR34=0,"",DR34)</f>
      </c>
      <c r="W34" s="155"/>
      <c r="X34" s="156">
        <f>IF(DU34=0,"",DU34)</f>
      </c>
      <c r="Y34" s="157"/>
      <c r="Z34" s="158">
        <f>AO34</f>
      </c>
      <c r="AA34" s="160"/>
      <c r="AB34" s="162">
        <f>IF(DW34="エラー","実績エラー","")</f>
      </c>
      <c r="AC34" s="163"/>
      <c r="AD34" s="164"/>
      <c r="AE34" s="150">
        <f>IF(AND(DW35="エラー",R34&lt;&gt;""),"実績エラー","")</f>
      </c>
      <c r="AF34" s="150"/>
      <c r="AG34" s="150"/>
      <c r="AH34" s="16"/>
      <c r="AI34" s="112">
        <f>IF(AND(D34&gt;=0,F34&gt;=0,H34&gt;=0,J34&gt;=0,C34="",D34&lt;&gt;"",F34&lt;&gt;"",H34&lt;&gt;"",J34&lt;&gt;""),1,0)</f>
        <v>0</v>
      </c>
      <c r="AJ34" s="112">
        <f>IF(OR(C34=1,C34=3),0,IF(C34="",0,1))</f>
        <v>0</v>
      </c>
      <c r="AK34" s="151">
        <f>IF(T34="",0,T34)</f>
        <v>0</v>
      </c>
      <c r="AL34" s="131">
        <f>IF(V34="",0,V34)</f>
        <v>0</v>
      </c>
      <c r="AM34" s="131">
        <f>IF(X34="",0,X34)</f>
        <v>0</v>
      </c>
      <c r="AN34" s="131">
        <f>SUM(AK34:AM35)</f>
        <v>0</v>
      </c>
      <c r="AO34" s="149">
        <f>IF(AN34=0,"",IF(AN34=0.5,1,""))</f>
      </c>
      <c r="AP34" s="112">
        <f>IF(C34=1,AK34,"")</f>
      </c>
      <c r="AQ34" s="112">
        <f>IF(C34=1,AL34,"")</f>
      </c>
      <c r="AR34" s="112">
        <f>IF(C34=1,AM34,"")</f>
      </c>
      <c r="AS34" s="112">
        <f>SUM(AP34:AR35)</f>
        <v>0</v>
      </c>
      <c r="AT34" s="112">
        <f>IF(AS34=0,"",AS34)</f>
      </c>
      <c r="AU34" s="112">
        <f>IF(C34=2,AK34,"")</f>
      </c>
      <c r="AV34" s="112">
        <f>IF(C34=2,AL34,"")</f>
      </c>
      <c r="AW34" s="112">
        <f>IF(C34=2,AM34,"")</f>
      </c>
      <c r="AX34" s="112">
        <f>SUM(AU34:AW35)</f>
        <v>0</v>
      </c>
      <c r="AY34" s="112">
        <f>IF(AX34=0,"",AX34)</f>
      </c>
      <c r="AZ34" s="112">
        <f>IF(C34=3,AK34,"")</f>
      </c>
      <c r="BA34" s="112">
        <f>IF(C34=3,AL34,"")</f>
      </c>
      <c r="BB34" s="112">
        <f>IF(C34=3,AM34,"")</f>
      </c>
      <c r="BC34" s="112">
        <f>SUM(AZ34:BB35)</f>
        <v>0</v>
      </c>
      <c r="BD34" s="112">
        <f>IF(BC34=0,"",BC34)</f>
      </c>
      <c r="BE34" s="112">
        <f>IF(C34=4,AK34,"")</f>
      </c>
      <c r="BF34" s="112">
        <f>IF(C34=4,AL34,"")</f>
      </c>
      <c r="BG34" s="112">
        <f>IF(C34=4,AM34,"")</f>
      </c>
      <c r="BH34" s="112">
        <f>SUM(BE34:BG35)</f>
        <v>0</v>
      </c>
      <c r="BI34" s="112">
        <f>IF(BH34=0,"",BH34)</f>
      </c>
      <c r="BK34" s="17">
        <f>IF(L34="","",L34)</f>
      </c>
      <c r="BL34" s="17">
        <f>IF(N34="","",N34)</f>
      </c>
      <c r="BM34" s="18">
        <f>IF(P34="","",P34)</f>
      </c>
      <c r="BN34" s="18">
        <f>IF(R34="","",R34)</f>
      </c>
      <c r="BO34" s="135">
        <f>SUM(BK35:BL35)</f>
        <v>0</v>
      </c>
      <c r="BP34" s="131">
        <f>SUM(BM35:BN35)</f>
        <v>0</v>
      </c>
      <c r="BQ34" s="131">
        <f>BP34-BO34</f>
        <v>0</v>
      </c>
      <c r="BR34" s="139">
        <f>IF(AND(BO34&gt;=0,BO34&lt;6),1,IF(AND(BO34&gt;=6,BO34&lt;8),2,IF(AND(BO34&gt;=8,BO34&lt;18),3,IF(AND(BO34&gt;=18,BO34&lt;22),4,IF(AND(BO34&gt;=22,BO34&lt;24),5,0)))))</f>
        <v>1</v>
      </c>
      <c r="BS34" s="140">
        <f>IF(BR34=1,3,IF(BR34=2,2,IF(BR34=3,1,IF(BR34=4,2,IF(BR34=5,3,0)))))</f>
        <v>3</v>
      </c>
      <c r="BT34" s="148">
        <f>IF(BR34=1,6,IF(BR34=2,8,IF(BR34=3,18,IF(BR34=4,22,IF(BR34=5,24,0)))))</f>
        <v>6</v>
      </c>
      <c r="BU34" s="144">
        <f>IF(BT34&gt;BP34,BQ34,BT34-BO34)</f>
        <v>0</v>
      </c>
      <c r="BV34" s="145">
        <f>BQ34-BU34</f>
        <v>0</v>
      </c>
      <c r="BW34" s="139">
        <f>IF(BV34&gt;0,BR34+1,0)</f>
        <v>0</v>
      </c>
      <c r="BX34" s="140">
        <f>IF(BW34=1,3,IF(BW34=2,2,IF(BW34=3,1,IF(BW34=4,2,IF(BW34=5,3,0)))))</f>
        <v>0</v>
      </c>
      <c r="BY34" s="141">
        <f>IF(BW34=1,0,IF(BW34=2,6,IF(BW34=3,8,IF(BW34=4,18,IF(BW34=5,22,0)))))</f>
        <v>0</v>
      </c>
      <c r="BZ34" s="131">
        <f>IF(BW34=1,6,IF(BW34=2,8,IF(BW34=3,18,IF(BW34=4,22,IF(BW34=5,24,0)))))</f>
        <v>0</v>
      </c>
      <c r="CA34" s="147">
        <f>IF(BV34&gt;CB34,BV34-CB34,IF(BV34=CB34,CB34,BV34))</f>
        <v>0</v>
      </c>
      <c r="CB34" s="142">
        <f>IF(BV34&gt;=BZ34-BY34,BV34-(BZ34-BY34),BV34)</f>
        <v>0</v>
      </c>
      <c r="CC34" s="145">
        <f>BQ34-(BU34+CA34)</f>
        <v>0</v>
      </c>
      <c r="CD34" s="139">
        <f>IF(CC34&gt;0,BW34+1,0)</f>
        <v>0</v>
      </c>
      <c r="CE34" s="140">
        <f>IF(CD34=1,3,IF(CD34=2,2,IF(CD34=3,1,IF(CD34=4,2,IF(CD34=5,3,0)))))</f>
        <v>0</v>
      </c>
      <c r="CF34" s="141">
        <f>IF(CD34=1,0,IF(CD34=2,6,IF(CD34=3,8,IF(CD34=4,18,IF(CD34=5,22,0)))))</f>
        <v>0</v>
      </c>
      <c r="CG34" s="131">
        <f>IF(CD34=1,6,IF(CD34=2,8,IF(CD34=3,18,IF(CD34=4,22,IF(CD34=5,24,0)))))</f>
        <v>0</v>
      </c>
      <c r="CH34" s="131">
        <f>CF34+CC34</f>
        <v>0</v>
      </c>
      <c r="CI34" s="147">
        <f>IF(CH34&gt;CG34,CG34-CF34,CH34-CF34)</f>
        <v>0</v>
      </c>
      <c r="CJ34" s="148">
        <f>CC34-CI34</f>
        <v>0</v>
      </c>
      <c r="CK34" s="131">
        <f>IF(CJ34&gt;=0,CG34,CJ34)</f>
        <v>0</v>
      </c>
      <c r="CL34" s="146">
        <f>IF(CJ34&gt;0,1,0)</f>
        <v>0</v>
      </c>
      <c r="CM34" s="139">
        <f>IF(CE34=0,0,CD34+1)</f>
        <v>0</v>
      </c>
      <c r="CN34" s="140">
        <f>IF(CM34=1,3,IF(CM34=2,2,IF(CM34=3,1,IF(CM34=4,2,IF(CM34=5,3,0)))))</f>
        <v>0</v>
      </c>
      <c r="CO34" s="141">
        <f>IF(CM34=1,0,IF(CM34=2,6,IF(CM34=3,8,IF(CM34=4,18,IF(CM34=5,22,0)))))</f>
        <v>0</v>
      </c>
      <c r="CP34" s="131">
        <f>IF(CM34=1,6,IF(CM34=2,8,IF(CM34=3,18,IF(CM34=4,22,IF(CM34=5,24,0)))))</f>
        <v>0</v>
      </c>
      <c r="CQ34" s="136">
        <f>CJ34+CO34</f>
        <v>0</v>
      </c>
      <c r="CR34" s="144">
        <f>IF(CQ34&gt;CP34,CP34-CO34,CQ34-CO34)</f>
        <v>0</v>
      </c>
      <c r="CS34" s="145">
        <f>IF(CR34&gt;0,CQ34-(CO34+CR34),0)</f>
        <v>0</v>
      </c>
      <c r="CT34" s="146">
        <f>IF(CR34&gt;0,1,0)</f>
        <v>0</v>
      </c>
      <c r="CU34" s="139">
        <f>IF(CT34=1,CM34+1,0)</f>
        <v>0</v>
      </c>
      <c r="CV34" s="140">
        <f>IF(CU34=1,3,IF(CU34=2,2,IF(CU34=3,1,IF(CU34=4,2,IF(CU34=5,3,0)))))</f>
        <v>0</v>
      </c>
      <c r="CW34" s="141">
        <f>IF(CU34=1,0,IF(CU34=2,6,IF(CU34=3,8,IF(CU34=4,18,IF(CU34=5,22,0)))))</f>
        <v>0</v>
      </c>
      <c r="CX34" s="131">
        <f>IF(CU34=1,6,IF(CU34=2,8,IF(CU34=3,18,IF(CU34=4,22,IF(CU34=5,24,0)))))</f>
        <v>0</v>
      </c>
      <c r="CY34" s="143">
        <f>IF(CU34&gt;0,CS34,0)</f>
        <v>0</v>
      </c>
      <c r="CZ34" s="137">
        <f>BR34</f>
        <v>1</v>
      </c>
      <c r="DA34" s="112">
        <f>BS34</f>
        <v>3</v>
      </c>
      <c r="DB34" s="136">
        <f>BU34</f>
        <v>0</v>
      </c>
      <c r="DC34" s="137">
        <f>BW34</f>
        <v>0</v>
      </c>
      <c r="DD34" s="112">
        <f>BX34</f>
        <v>0</v>
      </c>
      <c r="DE34" s="131">
        <f>CA34</f>
        <v>0</v>
      </c>
      <c r="DF34" s="137">
        <f>CD34</f>
        <v>0</v>
      </c>
      <c r="DG34" s="112">
        <f>CE34</f>
        <v>0</v>
      </c>
      <c r="DH34" s="131">
        <f>CI34</f>
        <v>0</v>
      </c>
      <c r="DI34" s="137">
        <f>CM34</f>
        <v>0</v>
      </c>
      <c r="DJ34" s="112">
        <f>CN34</f>
        <v>0</v>
      </c>
      <c r="DK34" s="136">
        <f>CR34</f>
        <v>0</v>
      </c>
      <c r="DL34" s="137">
        <f>CU34</f>
        <v>0</v>
      </c>
      <c r="DM34" s="112">
        <f>CV34</f>
        <v>0</v>
      </c>
      <c r="DN34" s="135">
        <f>CY34</f>
        <v>0</v>
      </c>
      <c r="DO34" s="133">
        <f>IF(DA34=1,DB34,IF(DD34=1,DE34,IF(DG34=1,DH34,IF(DJ34=1,DK34,IF(DM34=1,DN34,0)))))</f>
        <v>0</v>
      </c>
      <c r="DP34" s="131">
        <f>IF(CZ34=2,DB34,IF(DC34=2,DE34,IF(DF34=2,DH34,IF(DI34=2,DK34,IF(DL34=2,DN34,0)))))</f>
        <v>0</v>
      </c>
      <c r="DQ34" s="131">
        <f>IF(CZ34=4,DB34,IF(DC34=4,DE34,IF(DF34=4,DH34,IF(DI34=4,DK34,IF(DL34=4,DN34,0)))))</f>
        <v>0</v>
      </c>
      <c r="DR34" s="138">
        <f>DP34+DQ34</f>
        <v>0</v>
      </c>
      <c r="DS34" s="131">
        <f>IF(CZ34=1,DB34,IF(DC34=1,DE34,IF(DF34=1,DH34,IF(DI34=1,DK34,IF(DL34=1,DN34,0)))))</f>
        <v>0</v>
      </c>
      <c r="DT34" s="112">
        <f>IF(CZ34=5,DB34,IF(DC34=5,DE34,IF(DF34=5,DH34,IF(DI34=5,DK34,IF(DL34=5,DN34,0)))))</f>
        <v>0</v>
      </c>
      <c r="DU34" s="132">
        <f>DS34+DT34</f>
        <v>0</v>
      </c>
      <c r="DV34" s="21"/>
      <c r="DW34">
        <f>IF(((DZ34*60+EA34)-(DX34*60+DY34))-((H34*60+J34)-(D34*60+F34))&gt;15,"エラー","")</f>
      </c>
      <c r="DX34" s="54" t="str">
        <f>IF(D34="","0",IF(F34&gt;=45,D34+1,D34))</f>
        <v>0</v>
      </c>
      <c r="DY34" s="54" t="str">
        <f>IF(F34="","0",IF(AND(F34&gt;=0,F34&lt;15),0,IF(AND(F34&gt;=15,F34&lt;30),30,IF(AND(F34&gt;=30,F34&lt;45),30,IF(AND(F34&gt;=45,F34&lt;=59),0)))))</f>
        <v>0</v>
      </c>
      <c r="DZ34" s="54" t="str">
        <f>IF(H34="","0",IF(J34&gt;=45,H34+1,H34))</f>
        <v>0</v>
      </c>
      <c r="EA34" s="54" t="str">
        <f>IF(J34="","0",IF(AND(J34&gt;=0,J34&lt;15),0,IF(AND(J34&gt;=15,J34&lt;30),30,IF(AND(J34&gt;=30,J34&lt;45),30,IF(AND(J34&gt;=45,J34&lt;=59),0)))))</f>
        <v>0</v>
      </c>
    </row>
    <row r="35" spans="1:127" ht="9.75" customHeight="1" thickBot="1">
      <c r="A35" s="185"/>
      <c r="B35" s="97"/>
      <c r="C35" s="186"/>
      <c r="D35" s="178"/>
      <c r="E35" s="179"/>
      <c r="F35" s="181"/>
      <c r="G35" s="188"/>
      <c r="H35" s="178"/>
      <c r="I35" s="179"/>
      <c r="J35" s="181"/>
      <c r="K35" s="179"/>
      <c r="L35" s="183"/>
      <c r="M35" s="174"/>
      <c r="N35" s="169"/>
      <c r="O35" s="171"/>
      <c r="P35" s="173"/>
      <c r="Q35" s="174"/>
      <c r="R35" s="169"/>
      <c r="S35" s="176"/>
      <c r="T35" s="152"/>
      <c r="U35" s="153"/>
      <c r="V35" s="154"/>
      <c r="W35" s="155"/>
      <c r="X35" s="156"/>
      <c r="Y35" s="157"/>
      <c r="Z35" s="159"/>
      <c r="AA35" s="161"/>
      <c r="AB35" s="165"/>
      <c r="AC35" s="166"/>
      <c r="AD35" s="167"/>
      <c r="AE35" s="150"/>
      <c r="AF35" s="150"/>
      <c r="AG35" s="150"/>
      <c r="AH35" s="16"/>
      <c r="AI35" s="112"/>
      <c r="AJ35" s="112"/>
      <c r="AK35" s="151"/>
      <c r="AL35" s="131"/>
      <c r="AM35" s="131"/>
      <c r="AN35" s="131"/>
      <c r="AO35" s="149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K35" s="19">
        <f>BK34</f>
      </c>
      <c r="BL35" s="20">
        <f>IF(BL34="","",BL34/60)</f>
      </c>
      <c r="BM35">
        <f>BM34</f>
      </c>
      <c r="BN35">
        <f>IF(BN34="","",BN34/60)</f>
      </c>
      <c r="BO35" s="135"/>
      <c r="BP35" s="131"/>
      <c r="BQ35" s="131"/>
      <c r="BR35" s="139"/>
      <c r="BS35" s="140"/>
      <c r="BT35" s="148"/>
      <c r="BU35" s="140"/>
      <c r="BV35" s="142"/>
      <c r="BW35" s="139"/>
      <c r="BX35" s="140"/>
      <c r="BY35" s="142"/>
      <c r="BZ35" s="131"/>
      <c r="CA35" s="147"/>
      <c r="CB35" s="142"/>
      <c r="CC35" s="145"/>
      <c r="CD35" s="139"/>
      <c r="CE35" s="140"/>
      <c r="CF35" s="142"/>
      <c r="CG35" s="131"/>
      <c r="CH35" s="131"/>
      <c r="CI35" s="147"/>
      <c r="CJ35" s="148"/>
      <c r="CK35" s="131"/>
      <c r="CL35" s="146"/>
      <c r="CM35" s="139"/>
      <c r="CN35" s="140"/>
      <c r="CO35" s="142"/>
      <c r="CP35" s="131"/>
      <c r="CQ35" s="112"/>
      <c r="CR35" s="140"/>
      <c r="CS35" s="145"/>
      <c r="CT35" s="146"/>
      <c r="CU35" s="139"/>
      <c r="CV35" s="140"/>
      <c r="CW35" s="142"/>
      <c r="CX35" s="131"/>
      <c r="CY35" s="143"/>
      <c r="CZ35" s="137"/>
      <c r="DA35" s="112"/>
      <c r="DB35" s="112"/>
      <c r="DC35" s="137"/>
      <c r="DD35" s="112"/>
      <c r="DE35" s="112"/>
      <c r="DF35" s="137"/>
      <c r="DG35" s="112"/>
      <c r="DH35" s="112"/>
      <c r="DI35" s="137"/>
      <c r="DJ35" s="112"/>
      <c r="DK35" s="112"/>
      <c r="DL35" s="137"/>
      <c r="DM35" s="112"/>
      <c r="DN35" s="112"/>
      <c r="DO35" s="133"/>
      <c r="DP35" s="131"/>
      <c r="DQ35" s="131"/>
      <c r="DR35" s="138"/>
      <c r="DS35" s="131"/>
      <c r="DT35" s="112"/>
      <c r="DU35" s="133"/>
      <c r="DV35" s="21"/>
      <c r="DW35">
        <f>IF(((DZ34*60+EA34)-(DX34*60+DY34))-((H34*60+J34)-(D34*60+F34))&lt;-14,"エラー","")</f>
      </c>
    </row>
    <row r="36" spans="1:131" ht="9.75" customHeight="1" thickBot="1">
      <c r="A36" s="184"/>
      <c r="B36" s="94"/>
      <c r="C36" s="186"/>
      <c r="D36" s="177"/>
      <c r="E36" s="168" t="s">
        <v>19</v>
      </c>
      <c r="F36" s="180"/>
      <c r="G36" s="187" t="s">
        <v>20</v>
      </c>
      <c r="H36" s="177"/>
      <c r="I36" s="168" t="s">
        <v>19</v>
      </c>
      <c r="J36" s="180"/>
      <c r="K36" s="168" t="s">
        <v>20</v>
      </c>
      <c r="L36" s="182">
        <f>IF(D36="","",IF(F36&gt;=45,D36+1,D36))</f>
      </c>
      <c r="M36" s="79" t="s">
        <v>19</v>
      </c>
      <c r="N36" s="168">
        <f>IF(F36="","",IF(AND(F36&gt;=0,F36&lt;15),0,IF(AND(F36&gt;=15,F36&lt;30),30,IF(AND(F36&gt;=30,F36&lt;45),30,IF(AND(F36&gt;=45,F36&lt;=59),0)))))</f>
      </c>
      <c r="O36" s="170" t="s">
        <v>20</v>
      </c>
      <c r="P36" s="172">
        <f>IF(H36="","",IF(J36&gt;=45,H36+1,H36))</f>
      </c>
      <c r="Q36" s="79" t="s">
        <v>19</v>
      </c>
      <c r="R36" s="168">
        <f>IF(J36="","",IF(AND(J36&gt;=0,J36&lt;15),0,IF(AND(J36&gt;=15,J36&lt;30),30,IF(AND(J36&gt;=30,J36&lt;45),30,IF(AND(J36&gt;=45,J36&lt;=59),0)))))</f>
      </c>
      <c r="S36" s="175" t="s">
        <v>20</v>
      </c>
      <c r="T36" s="152">
        <f>IF(DO36=0,"",DO36)</f>
      </c>
      <c r="U36" s="153"/>
      <c r="V36" s="154">
        <f>IF(DR36=0,"",DR36)</f>
      </c>
      <c r="W36" s="155"/>
      <c r="X36" s="156">
        <f>IF(DU36=0,"",DU36)</f>
      </c>
      <c r="Y36" s="157"/>
      <c r="Z36" s="158">
        <f>AO36</f>
      </c>
      <c r="AA36" s="160"/>
      <c r="AB36" s="162">
        <f>IF(DW36="エラー","実績エラー","")</f>
      </c>
      <c r="AC36" s="163"/>
      <c r="AD36" s="164"/>
      <c r="AE36" s="150">
        <f>IF(AND(DW37="エラー",R36&lt;&gt;""),"実績エラー","")</f>
      </c>
      <c r="AF36" s="150"/>
      <c r="AG36" s="150"/>
      <c r="AH36" s="16"/>
      <c r="AI36" s="112">
        <f>IF(AND(D36&gt;=0,F36&gt;=0,H36&gt;=0,J36&gt;=0,C36="",D36&lt;&gt;"",F36&lt;&gt;"",H36&lt;&gt;"",J36&lt;&gt;""),1,0)</f>
        <v>0</v>
      </c>
      <c r="AJ36" s="112">
        <f>IF(OR(C36=1,C36=3),0,IF(C36="",0,1))</f>
        <v>0</v>
      </c>
      <c r="AK36" s="151">
        <f>IF(T36="",0,T36)</f>
        <v>0</v>
      </c>
      <c r="AL36" s="131">
        <f>IF(V36="",0,V36)</f>
        <v>0</v>
      </c>
      <c r="AM36" s="131">
        <f>IF(X36="",0,X36)</f>
        <v>0</v>
      </c>
      <c r="AN36" s="131">
        <f>SUM(AK36:AM37)</f>
        <v>0</v>
      </c>
      <c r="AO36" s="149">
        <f>IF(AN36=0,"",IF(AN36=0.5,1,""))</f>
      </c>
      <c r="AP36" s="112">
        <f>IF(C36=1,AK36,"")</f>
      </c>
      <c r="AQ36" s="112">
        <f>IF(C36=1,AL36,"")</f>
      </c>
      <c r="AR36" s="112">
        <f>IF(C36=1,AM36,"")</f>
      </c>
      <c r="AS36" s="112">
        <f>SUM(AP36:AR37)</f>
        <v>0</v>
      </c>
      <c r="AT36" s="112">
        <f>IF(AS36=0,"",AS36)</f>
      </c>
      <c r="AU36" s="112">
        <f>IF(C36=2,AK36,"")</f>
      </c>
      <c r="AV36" s="112">
        <f>IF(C36=2,AL36,"")</f>
      </c>
      <c r="AW36" s="112">
        <f>IF(C36=2,AM36,"")</f>
      </c>
      <c r="AX36" s="112">
        <f>SUM(AU36:AW37)</f>
        <v>0</v>
      </c>
      <c r="AY36" s="112">
        <f>IF(AX36=0,"",AX36)</f>
      </c>
      <c r="AZ36" s="112">
        <f>IF(C36=3,AK36,"")</f>
      </c>
      <c r="BA36" s="112">
        <f>IF(C36=3,AL36,"")</f>
      </c>
      <c r="BB36" s="112">
        <f>IF(C36=3,AM36,"")</f>
      </c>
      <c r="BC36" s="112">
        <f>SUM(AZ36:BB37)</f>
        <v>0</v>
      </c>
      <c r="BD36" s="112">
        <f>IF(BC36=0,"",BC36)</f>
      </c>
      <c r="BE36" s="112">
        <f>IF(C36=4,AK36,"")</f>
      </c>
      <c r="BF36" s="112">
        <f>IF(C36=4,AL36,"")</f>
      </c>
      <c r="BG36" s="112">
        <f>IF(C36=4,AM36,"")</f>
      </c>
      <c r="BH36" s="112">
        <f>SUM(BE36:BG37)</f>
        <v>0</v>
      </c>
      <c r="BI36" s="112">
        <f>IF(BH36=0,"",BH36)</f>
      </c>
      <c r="BK36" s="17">
        <f>IF(L36="","",L36)</f>
      </c>
      <c r="BL36" s="17">
        <f>IF(N36="","",N36)</f>
      </c>
      <c r="BM36" s="18">
        <f>IF(P36="","",P36)</f>
      </c>
      <c r="BN36" s="18">
        <f>IF(R36="","",R36)</f>
      </c>
      <c r="BO36" s="135">
        <f>SUM(BK37:BL37)</f>
        <v>0</v>
      </c>
      <c r="BP36" s="131">
        <f>SUM(BM37:BN37)</f>
        <v>0</v>
      </c>
      <c r="BQ36" s="131">
        <f>BP36-BO36</f>
        <v>0</v>
      </c>
      <c r="BR36" s="139">
        <f>IF(AND(BO36&gt;=0,BO36&lt;6),1,IF(AND(BO36&gt;=6,BO36&lt;8),2,IF(AND(BO36&gt;=8,BO36&lt;18),3,IF(AND(BO36&gt;=18,BO36&lt;22),4,IF(AND(BO36&gt;=22,BO36&lt;24),5,0)))))</f>
        <v>1</v>
      </c>
      <c r="BS36" s="140">
        <f>IF(BR36=1,3,IF(BR36=2,2,IF(BR36=3,1,IF(BR36=4,2,IF(BR36=5,3,0)))))</f>
        <v>3</v>
      </c>
      <c r="BT36" s="148">
        <f>IF(BR36=1,6,IF(BR36=2,8,IF(BR36=3,18,IF(BR36=4,22,IF(BR36=5,24,0)))))</f>
        <v>6</v>
      </c>
      <c r="BU36" s="144">
        <f>IF(BT36&gt;BP36,BQ36,BT36-BO36)</f>
        <v>0</v>
      </c>
      <c r="BV36" s="145">
        <f>BQ36-BU36</f>
        <v>0</v>
      </c>
      <c r="BW36" s="139">
        <f>IF(BV36&gt;0,BR36+1,0)</f>
        <v>0</v>
      </c>
      <c r="BX36" s="140">
        <f>IF(BW36=1,3,IF(BW36=2,2,IF(BW36=3,1,IF(BW36=4,2,IF(BW36=5,3,0)))))</f>
        <v>0</v>
      </c>
      <c r="BY36" s="141">
        <f>IF(BW36=1,0,IF(BW36=2,6,IF(BW36=3,8,IF(BW36=4,18,IF(BW36=5,22,0)))))</f>
        <v>0</v>
      </c>
      <c r="BZ36" s="131">
        <f>IF(BW36=1,6,IF(BW36=2,8,IF(BW36=3,18,IF(BW36=4,22,IF(BW36=5,24,0)))))</f>
        <v>0</v>
      </c>
      <c r="CA36" s="147">
        <f>IF(BV36&gt;CB36,BV36-CB36,IF(BV36=CB36,CB36,BV36))</f>
        <v>0</v>
      </c>
      <c r="CB36" s="142">
        <f>IF(BV36&gt;=BZ36-BY36,BV36-(BZ36-BY36),BV36)</f>
        <v>0</v>
      </c>
      <c r="CC36" s="145">
        <f>BQ36-(BU36+CA36)</f>
        <v>0</v>
      </c>
      <c r="CD36" s="139">
        <f>IF(CC36&gt;0,BW36+1,0)</f>
        <v>0</v>
      </c>
      <c r="CE36" s="140">
        <f>IF(CD36=1,3,IF(CD36=2,2,IF(CD36=3,1,IF(CD36=4,2,IF(CD36=5,3,0)))))</f>
        <v>0</v>
      </c>
      <c r="CF36" s="141">
        <f>IF(CD36=1,0,IF(CD36=2,6,IF(CD36=3,8,IF(CD36=4,18,IF(CD36=5,22,0)))))</f>
        <v>0</v>
      </c>
      <c r="CG36" s="131">
        <f>IF(CD36=1,6,IF(CD36=2,8,IF(CD36=3,18,IF(CD36=4,22,IF(CD36=5,24,0)))))</f>
        <v>0</v>
      </c>
      <c r="CH36" s="131">
        <f>CF36+CC36</f>
        <v>0</v>
      </c>
      <c r="CI36" s="147">
        <f>IF(CH36&gt;CG36,CG36-CF36,CH36-CF36)</f>
        <v>0</v>
      </c>
      <c r="CJ36" s="148">
        <f>CC36-CI36</f>
        <v>0</v>
      </c>
      <c r="CK36" s="131">
        <f>IF(CJ36&gt;=0,CG36,CJ36)</f>
        <v>0</v>
      </c>
      <c r="CL36" s="146">
        <f>IF(CJ36&gt;0,1,0)</f>
        <v>0</v>
      </c>
      <c r="CM36" s="139">
        <f>IF(CE36=0,0,CD36+1)</f>
        <v>0</v>
      </c>
      <c r="CN36" s="140">
        <f>IF(CM36=1,3,IF(CM36=2,2,IF(CM36=3,1,IF(CM36=4,2,IF(CM36=5,3,0)))))</f>
        <v>0</v>
      </c>
      <c r="CO36" s="141">
        <f>IF(CM36=1,0,IF(CM36=2,6,IF(CM36=3,8,IF(CM36=4,18,IF(CM36=5,22,0)))))</f>
        <v>0</v>
      </c>
      <c r="CP36" s="131">
        <f>IF(CM36=1,6,IF(CM36=2,8,IF(CM36=3,18,IF(CM36=4,22,IF(CM36=5,24,0)))))</f>
        <v>0</v>
      </c>
      <c r="CQ36" s="136">
        <f>CJ36+CO36</f>
        <v>0</v>
      </c>
      <c r="CR36" s="144">
        <f>IF(CQ36&gt;CP36,CP36-CO36,CQ36-CO36)</f>
        <v>0</v>
      </c>
      <c r="CS36" s="145">
        <f>IF(CR36&gt;0,CQ36-(CO36+CR36),0)</f>
        <v>0</v>
      </c>
      <c r="CT36" s="146">
        <f>IF(CR36&gt;0,1,0)</f>
        <v>0</v>
      </c>
      <c r="CU36" s="139">
        <f>IF(CT36=1,CM36+1,0)</f>
        <v>0</v>
      </c>
      <c r="CV36" s="140">
        <f>IF(CU36=1,3,IF(CU36=2,2,IF(CU36=3,1,IF(CU36=4,2,IF(CU36=5,3,0)))))</f>
        <v>0</v>
      </c>
      <c r="CW36" s="141">
        <f>IF(CU36=1,0,IF(CU36=2,6,IF(CU36=3,8,IF(CU36=4,18,IF(CU36=5,22,0)))))</f>
        <v>0</v>
      </c>
      <c r="CX36" s="131">
        <f>IF(CU36=1,6,IF(CU36=2,8,IF(CU36=3,18,IF(CU36=4,22,IF(CU36=5,24,0)))))</f>
        <v>0</v>
      </c>
      <c r="CY36" s="143">
        <f>IF(CU36&gt;0,CS36,0)</f>
        <v>0</v>
      </c>
      <c r="CZ36" s="137">
        <f>BR36</f>
        <v>1</v>
      </c>
      <c r="DA36" s="112">
        <f>BS36</f>
        <v>3</v>
      </c>
      <c r="DB36" s="136">
        <f>BU36</f>
        <v>0</v>
      </c>
      <c r="DC36" s="137">
        <f>BW36</f>
        <v>0</v>
      </c>
      <c r="DD36" s="112">
        <f>BX36</f>
        <v>0</v>
      </c>
      <c r="DE36" s="131">
        <f>CA36</f>
        <v>0</v>
      </c>
      <c r="DF36" s="137">
        <f>CD36</f>
        <v>0</v>
      </c>
      <c r="DG36" s="112">
        <f>CE36</f>
        <v>0</v>
      </c>
      <c r="DH36" s="131">
        <f>CI36</f>
        <v>0</v>
      </c>
      <c r="DI36" s="137">
        <f>CM36</f>
        <v>0</v>
      </c>
      <c r="DJ36" s="112">
        <f>CN36</f>
        <v>0</v>
      </c>
      <c r="DK36" s="136">
        <f>CR36</f>
        <v>0</v>
      </c>
      <c r="DL36" s="137">
        <f>CU36</f>
        <v>0</v>
      </c>
      <c r="DM36" s="112">
        <f>CV36</f>
        <v>0</v>
      </c>
      <c r="DN36" s="135">
        <f>CY36</f>
        <v>0</v>
      </c>
      <c r="DO36" s="133">
        <f>IF(DA36=1,DB36,IF(DD36=1,DE36,IF(DG36=1,DH36,IF(DJ36=1,DK36,IF(DM36=1,DN36,0)))))</f>
        <v>0</v>
      </c>
      <c r="DP36" s="131">
        <f>IF(CZ36=2,DB36,IF(DC36=2,DE36,IF(DF36=2,DH36,IF(DI36=2,DK36,IF(DL36=2,DN36,0)))))</f>
        <v>0</v>
      </c>
      <c r="DQ36" s="131">
        <f>IF(CZ36=4,DB36,IF(DC36=4,DE36,IF(DF36=4,DH36,IF(DI36=4,DK36,IF(DL36=4,DN36,0)))))</f>
        <v>0</v>
      </c>
      <c r="DR36" s="138">
        <f>DP36+DQ36</f>
        <v>0</v>
      </c>
      <c r="DS36" s="131">
        <f>IF(CZ36=1,DB36,IF(DC36=1,DE36,IF(DF36=1,DH36,IF(DI36=1,DK36,IF(DL36=1,DN36,0)))))</f>
        <v>0</v>
      </c>
      <c r="DT36" s="112">
        <f>IF(CZ36=5,DB36,IF(DC36=5,DE36,IF(DF36=5,DH36,IF(DI36=5,DK36,IF(DL36=5,DN36,0)))))</f>
        <v>0</v>
      </c>
      <c r="DU36" s="132">
        <f>DS36+DT36</f>
        <v>0</v>
      </c>
      <c r="DV36" s="21"/>
      <c r="DW36">
        <f>IF(((DZ36*60+EA36)-(DX36*60+DY36))-((H36*60+J36)-(D36*60+F36))&gt;15,"エラー","")</f>
      </c>
      <c r="DX36" s="54" t="str">
        <f>IF(D36="","0",IF(F36&gt;=45,D36+1,D36))</f>
        <v>0</v>
      </c>
      <c r="DY36" s="54" t="str">
        <f>IF(F36="","0",IF(AND(F36&gt;=0,F36&lt;15),0,IF(AND(F36&gt;=15,F36&lt;30),30,IF(AND(F36&gt;=30,F36&lt;45),30,IF(AND(F36&gt;=45,F36&lt;=59),0)))))</f>
        <v>0</v>
      </c>
      <c r="DZ36" s="54" t="str">
        <f>IF(H36="","0",IF(J36&gt;=45,H36+1,H36))</f>
        <v>0</v>
      </c>
      <c r="EA36" s="54" t="str">
        <f>IF(J36="","0",IF(AND(J36&gt;=0,J36&lt;15),0,IF(AND(J36&gt;=15,J36&lt;30),30,IF(AND(J36&gt;=30,J36&lt;45),30,IF(AND(J36&gt;=45,J36&lt;=59),0)))))</f>
        <v>0</v>
      </c>
    </row>
    <row r="37" spans="1:127" ht="9.75" customHeight="1" thickBot="1">
      <c r="A37" s="185"/>
      <c r="B37" s="97"/>
      <c r="C37" s="186"/>
      <c r="D37" s="178"/>
      <c r="E37" s="179"/>
      <c r="F37" s="181"/>
      <c r="G37" s="188"/>
      <c r="H37" s="178"/>
      <c r="I37" s="179"/>
      <c r="J37" s="181"/>
      <c r="K37" s="179"/>
      <c r="L37" s="183"/>
      <c r="M37" s="174"/>
      <c r="N37" s="169"/>
      <c r="O37" s="171"/>
      <c r="P37" s="173"/>
      <c r="Q37" s="174"/>
      <c r="R37" s="169"/>
      <c r="S37" s="176"/>
      <c r="T37" s="152"/>
      <c r="U37" s="153"/>
      <c r="V37" s="154"/>
      <c r="W37" s="155"/>
      <c r="X37" s="156"/>
      <c r="Y37" s="157"/>
      <c r="Z37" s="159"/>
      <c r="AA37" s="161"/>
      <c r="AB37" s="165"/>
      <c r="AC37" s="166"/>
      <c r="AD37" s="167"/>
      <c r="AE37" s="150"/>
      <c r="AF37" s="150"/>
      <c r="AG37" s="150"/>
      <c r="AH37" s="16"/>
      <c r="AI37" s="112"/>
      <c r="AJ37" s="112"/>
      <c r="AK37" s="151"/>
      <c r="AL37" s="131"/>
      <c r="AM37" s="131"/>
      <c r="AN37" s="131"/>
      <c r="AO37" s="149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K37" s="19">
        <f>BK36</f>
      </c>
      <c r="BL37" s="20">
        <f>IF(BL36="","",BL36/60)</f>
      </c>
      <c r="BM37">
        <f>BM36</f>
      </c>
      <c r="BN37">
        <f>IF(BN36="","",BN36/60)</f>
      </c>
      <c r="BO37" s="135"/>
      <c r="BP37" s="131"/>
      <c r="BQ37" s="131"/>
      <c r="BR37" s="139"/>
      <c r="BS37" s="140"/>
      <c r="BT37" s="148"/>
      <c r="BU37" s="140"/>
      <c r="BV37" s="142"/>
      <c r="BW37" s="139"/>
      <c r="BX37" s="140"/>
      <c r="BY37" s="142"/>
      <c r="BZ37" s="131"/>
      <c r="CA37" s="147"/>
      <c r="CB37" s="142"/>
      <c r="CC37" s="145"/>
      <c r="CD37" s="139"/>
      <c r="CE37" s="140"/>
      <c r="CF37" s="142"/>
      <c r="CG37" s="131"/>
      <c r="CH37" s="131"/>
      <c r="CI37" s="147"/>
      <c r="CJ37" s="148"/>
      <c r="CK37" s="131"/>
      <c r="CL37" s="146"/>
      <c r="CM37" s="139"/>
      <c r="CN37" s="140"/>
      <c r="CO37" s="142"/>
      <c r="CP37" s="131"/>
      <c r="CQ37" s="112"/>
      <c r="CR37" s="140"/>
      <c r="CS37" s="145"/>
      <c r="CT37" s="146"/>
      <c r="CU37" s="139"/>
      <c r="CV37" s="140"/>
      <c r="CW37" s="142"/>
      <c r="CX37" s="131"/>
      <c r="CY37" s="143"/>
      <c r="CZ37" s="137"/>
      <c r="DA37" s="112"/>
      <c r="DB37" s="112"/>
      <c r="DC37" s="137"/>
      <c r="DD37" s="112"/>
      <c r="DE37" s="112"/>
      <c r="DF37" s="137"/>
      <c r="DG37" s="112"/>
      <c r="DH37" s="112"/>
      <c r="DI37" s="137"/>
      <c r="DJ37" s="112"/>
      <c r="DK37" s="112"/>
      <c r="DL37" s="137"/>
      <c r="DM37" s="112"/>
      <c r="DN37" s="112"/>
      <c r="DO37" s="133"/>
      <c r="DP37" s="131"/>
      <c r="DQ37" s="131"/>
      <c r="DR37" s="138"/>
      <c r="DS37" s="131"/>
      <c r="DT37" s="112"/>
      <c r="DU37" s="133"/>
      <c r="DV37" s="21"/>
      <c r="DW37">
        <f>IF(((DZ36*60+EA36)-(DX36*60+DY36))-((H36*60+J36)-(D36*60+F36))&lt;-14,"エラー","")</f>
      </c>
    </row>
    <row r="38" spans="1:131" ht="9.75" customHeight="1" thickBot="1">
      <c r="A38" s="184"/>
      <c r="B38" s="94"/>
      <c r="C38" s="186"/>
      <c r="D38" s="177"/>
      <c r="E38" s="168" t="s">
        <v>19</v>
      </c>
      <c r="F38" s="180"/>
      <c r="G38" s="187" t="s">
        <v>20</v>
      </c>
      <c r="H38" s="177"/>
      <c r="I38" s="168" t="s">
        <v>19</v>
      </c>
      <c r="J38" s="180"/>
      <c r="K38" s="168" t="s">
        <v>20</v>
      </c>
      <c r="L38" s="182">
        <f>IF(D38="","",IF(F38&gt;=45,D38+1,D38))</f>
      </c>
      <c r="M38" s="79" t="s">
        <v>19</v>
      </c>
      <c r="N38" s="168">
        <f>IF(F38="","",IF(AND(F38&gt;=0,F38&lt;15),0,IF(AND(F38&gt;=15,F38&lt;30),30,IF(AND(F38&gt;=30,F38&lt;45),30,IF(AND(F38&gt;=45,F38&lt;=59),0)))))</f>
      </c>
      <c r="O38" s="170" t="s">
        <v>20</v>
      </c>
      <c r="P38" s="172">
        <f>IF(H38="","",IF(J38&gt;=45,H38+1,H38))</f>
      </c>
      <c r="Q38" s="79" t="s">
        <v>19</v>
      </c>
      <c r="R38" s="168">
        <f>IF(J38="","",IF(AND(J38&gt;=0,J38&lt;15),0,IF(AND(J38&gt;=15,J38&lt;30),30,IF(AND(J38&gt;=30,J38&lt;45),30,IF(AND(J38&gt;=45,J38&lt;=59),0)))))</f>
      </c>
      <c r="S38" s="175" t="s">
        <v>20</v>
      </c>
      <c r="T38" s="152">
        <f>IF(DO38=0,"",DO38)</f>
      </c>
      <c r="U38" s="153"/>
      <c r="V38" s="154">
        <f>IF(DR38=0,"",DR38)</f>
      </c>
      <c r="W38" s="155"/>
      <c r="X38" s="156">
        <f>IF(DU38=0,"",DU38)</f>
      </c>
      <c r="Y38" s="157"/>
      <c r="Z38" s="158">
        <f>AO38</f>
      </c>
      <c r="AA38" s="160"/>
      <c r="AB38" s="162">
        <f>IF(DW38="エラー","実績エラー","")</f>
      </c>
      <c r="AC38" s="163"/>
      <c r="AD38" s="164"/>
      <c r="AE38" s="150">
        <f>IF(AND(DW39="エラー",R38&lt;&gt;""),"実績エラー","")</f>
      </c>
      <c r="AF38" s="150"/>
      <c r="AG38" s="150"/>
      <c r="AH38" s="16"/>
      <c r="AI38" s="112">
        <f>IF(AND(D38&gt;=0,F38&gt;=0,H38&gt;=0,J38&gt;=0,C38="",D38&lt;&gt;"",F38&lt;&gt;"",H38&lt;&gt;"",J38&lt;&gt;""),1,0)</f>
        <v>0</v>
      </c>
      <c r="AJ38" s="112">
        <f>IF(OR(C38=1,C38=3),0,IF(C38="",0,1))</f>
        <v>0</v>
      </c>
      <c r="AK38" s="151">
        <f>IF(T38="",0,T38)</f>
        <v>0</v>
      </c>
      <c r="AL38" s="131">
        <f>IF(V38="",0,V38)</f>
        <v>0</v>
      </c>
      <c r="AM38" s="131">
        <f>IF(X38="",0,X38)</f>
        <v>0</v>
      </c>
      <c r="AN38" s="131">
        <f>SUM(AK38:AM39)</f>
        <v>0</v>
      </c>
      <c r="AO38" s="149">
        <f>IF(AN38=0,"",IF(AN38=0.5,1,""))</f>
      </c>
      <c r="AP38" s="112">
        <f>IF(C38=1,AK38,"")</f>
      </c>
      <c r="AQ38" s="112">
        <f>IF(C38=1,AL38,"")</f>
      </c>
      <c r="AR38" s="112">
        <f>IF(C38=1,AM38,"")</f>
      </c>
      <c r="AS38" s="112">
        <f>SUM(AP38:AR39)</f>
        <v>0</v>
      </c>
      <c r="AT38" s="112">
        <f>IF(AS38=0,"",AS38)</f>
      </c>
      <c r="AU38" s="112">
        <f>IF(C38=2,AK38,"")</f>
      </c>
      <c r="AV38" s="112">
        <f>IF(C38=2,AL38,"")</f>
      </c>
      <c r="AW38" s="112">
        <f>IF(C38=2,AM38,"")</f>
      </c>
      <c r="AX38" s="112">
        <f>SUM(AU38:AW39)</f>
        <v>0</v>
      </c>
      <c r="AY38" s="112">
        <f>IF(AX38=0,"",AX38)</f>
      </c>
      <c r="AZ38" s="112">
        <f>IF(C38=3,AK38,"")</f>
      </c>
      <c r="BA38" s="112">
        <f>IF(C38=3,AL38,"")</f>
      </c>
      <c r="BB38" s="112">
        <f>IF(C38=3,AM38,"")</f>
      </c>
      <c r="BC38" s="112">
        <f>SUM(AZ38:BB39)</f>
        <v>0</v>
      </c>
      <c r="BD38" s="112">
        <f>IF(BC38=0,"",BC38)</f>
      </c>
      <c r="BE38" s="112">
        <f>IF(C38=4,AK38,"")</f>
      </c>
      <c r="BF38" s="112">
        <f>IF(C38=4,AL38,"")</f>
      </c>
      <c r="BG38" s="112">
        <f>IF(C38=4,AM38,"")</f>
      </c>
      <c r="BH38" s="112">
        <f>SUM(BE38:BG39)</f>
        <v>0</v>
      </c>
      <c r="BI38" s="112">
        <f>IF(BH38=0,"",BH38)</f>
      </c>
      <c r="BK38" s="17">
        <f>IF(L38="","",L38)</f>
      </c>
      <c r="BL38" s="17">
        <f>IF(N38="","",N38)</f>
      </c>
      <c r="BM38" s="18">
        <f>IF(P38="","",P38)</f>
      </c>
      <c r="BN38" s="18">
        <f>IF(R38="","",R38)</f>
      </c>
      <c r="BO38" s="135">
        <f>SUM(BK39:BL39)</f>
        <v>0</v>
      </c>
      <c r="BP38" s="131">
        <f>SUM(BM39:BN39)</f>
        <v>0</v>
      </c>
      <c r="BQ38" s="131">
        <f>BP38-BO38</f>
        <v>0</v>
      </c>
      <c r="BR38" s="139">
        <f>IF(AND(BO38&gt;=0,BO38&lt;6),1,IF(AND(BO38&gt;=6,BO38&lt;8),2,IF(AND(BO38&gt;=8,BO38&lt;18),3,IF(AND(BO38&gt;=18,BO38&lt;22),4,IF(AND(BO38&gt;=22,BO38&lt;24),5,0)))))</f>
        <v>1</v>
      </c>
      <c r="BS38" s="140">
        <f>IF(BR38=1,3,IF(BR38=2,2,IF(BR38=3,1,IF(BR38=4,2,IF(BR38=5,3,0)))))</f>
        <v>3</v>
      </c>
      <c r="BT38" s="148">
        <f>IF(BR38=1,6,IF(BR38=2,8,IF(BR38=3,18,IF(BR38=4,22,IF(BR38=5,24,0)))))</f>
        <v>6</v>
      </c>
      <c r="BU38" s="144">
        <f>IF(BT38&gt;BP38,BQ38,BT38-BO38)</f>
        <v>0</v>
      </c>
      <c r="BV38" s="145">
        <f>BQ38-BU38</f>
        <v>0</v>
      </c>
      <c r="BW38" s="139">
        <f>IF(BV38&gt;0,BR38+1,0)</f>
        <v>0</v>
      </c>
      <c r="BX38" s="140">
        <f>IF(BW38=1,3,IF(BW38=2,2,IF(BW38=3,1,IF(BW38=4,2,IF(BW38=5,3,0)))))</f>
        <v>0</v>
      </c>
      <c r="BY38" s="141">
        <f>IF(BW38=1,0,IF(BW38=2,6,IF(BW38=3,8,IF(BW38=4,18,IF(BW38=5,22,0)))))</f>
        <v>0</v>
      </c>
      <c r="BZ38" s="131">
        <f>IF(BW38=1,6,IF(BW38=2,8,IF(BW38=3,18,IF(BW38=4,22,IF(BW38=5,24,0)))))</f>
        <v>0</v>
      </c>
      <c r="CA38" s="147">
        <f>IF(BV38&gt;CB38,BV38-CB38,IF(BV38=CB38,CB38,BV38))</f>
        <v>0</v>
      </c>
      <c r="CB38" s="142">
        <f>IF(BV38&gt;=BZ38-BY38,BV38-(BZ38-BY38),BV38)</f>
        <v>0</v>
      </c>
      <c r="CC38" s="145">
        <f>BQ38-(BU38+CA38)</f>
        <v>0</v>
      </c>
      <c r="CD38" s="139">
        <f>IF(CC38&gt;0,BW38+1,0)</f>
        <v>0</v>
      </c>
      <c r="CE38" s="140">
        <f>IF(CD38=1,3,IF(CD38=2,2,IF(CD38=3,1,IF(CD38=4,2,IF(CD38=5,3,0)))))</f>
        <v>0</v>
      </c>
      <c r="CF38" s="141">
        <f>IF(CD38=1,0,IF(CD38=2,6,IF(CD38=3,8,IF(CD38=4,18,IF(CD38=5,22,0)))))</f>
        <v>0</v>
      </c>
      <c r="CG38" s="131">
        <f>IF(CD38=1,6,IF(CD38=2,8,IF(CD38=3,18,IF(CD38=4,22,IF(CD38=5,24,0)))))</f>
        <v>0</v>
      </c>
      <c r="CH38" s="131">
        <f>CF38+CC38</f>
        <v>0</v>
      </c>
      <c r="CI38" s="147">
        <f>IF(CH38&gt;CG38,CG38-CF38,CH38-CF38)</f>
        <v>0</v>
      </c>
      <c r="CJ38" s="148">
        <f>CC38-CI38</f>
        <v>0</v>
      </c>
      <c r="CK38" s="131">
        <f>IF(CJ38&gt;=0,CG38,CJ38)</f>
        <v>0</v>
      </c>
      <c r="CL38" s="146">
        <f>IF(CJ38&gt;0,1,0)</f>
        <v>0</v>
      </c>
      <c r="CM38" s="139">
        <f>IF(CE38=0,0,CD38+1)</f>
        <v>0</v>
      </c>
      <c r="CN38" s="140">
        <f>IF(CM38=1,3,IF(CM38=2,2,IF(CM38=3,1,IF(CM38=4,2,IF(CM38=5,3,0)))))</f>
        <v>0</v>
      </c>
      <c r="CO38" s="141">
        <f>IF(CM38=1,0,IF(CM38=2,6,IF(CM38=3,8,IF(CM38=4,18,IF(CM38=5,22,0)))))</f>
        <v>0</v>
      </c>
      <c r="CP38" s="131">
        <f>IF(CM38=1,6,IF(CM38=2,8,IF(CM38=3,18,IF(CM38=4,22,IF(CM38=5,24,0)))))</f>
        <v>0</v>
      </c>
      <c r="CQ38" s="136">
        <f>CJ38+CO38</f>
        <v>0</v>
      </c>
      <c r="CR38" s="144">
        <f>IF(CQ38&gt;CP38,CP38-CO38,CQ38-CO38)</f>
        <v>0</v>
      </c>
      <c r="CS38" s="145">
        <f>IF(CR38&gt;0,CQ38-(CO38+CR38),0)</f>
        <v>0</v>
      </c>
      <c r="CT38" s="146">
        <f>IF(CR38&gt;0,1,0)</f>
        <v>0</v>
      </c>
      <c r="CU38" s="139">
        <f>IF(CT38=1,CM38+1,0)</f>
        <v>0</v>
      </c>
      <c r="CV38" s="140">
        <f>IF(CU38=1,3,IF(CU38=2,2,IF(CU38=3,1,IF(CU38=4,2,IF(CU38=5,3,0)))))</f>
        <v>0</v>
      </c>
      <c r="CW38" s="141">
        <f>IF(CU38=1,0,IF(CU38=2,6,IF(CU38=3,8,IF(CU38=4,18,IF(CU38=5,22,0)))))</f>
        <v>0</v>
      </c>
      <c r="CX38" s="131">
        <f>IF(CU38=1,6,IF(CU38=2,8,IF(CU38=3,18,IF(CU38=4,22,IF(CU38=5,24,0)))))</f>
        <v>0</v>
      </c>
      <c r="CY38" s="143">
        <f>IF(CU38&gt;0,CS38,0)</f>
        <v>0</v>
      </c>
      <c r="CZ38" s="137">
        <f>BR38</f>
        <v>1</v>
      </c>
      <c r="DA38" s="112">
        <f>BS38</f>
        <v>3</v>
      </c>
      <c r="DB38" s="136">
        <f>BU38</f>
        <v>0</v>
      </c>
      <c r="DC38" s="137">
        <f>BW38</f>
        <v>0</v>
      </c>
      <c r="DD38" s="112">
        <f>BX38</f>
        <v>0</v>
      </c>
      <c r="DE38" s="131">
        <f>CA38</f>
        <v>0</v>
      </c>
      <c r="DF38" s="137">
        <f>CD38</f>
        <v>0</v>
      </c>
      <c r="DG38" s="112">
        <f>CE38</f>
        <v>0</v>
      </c>
      <c r="DH38" s="131">
        <f>CI38</f>
        <v>0</v>
      </c>
      <c r="DI38" s="137">
        <f>CM38</f>
        <v>0</v>
      </c>
      <c r="DJ38" s="112">
        <f>CN38</f>
        <v>0</v>
      </c>
      <c r="DK38" s="136">
        <f>CR38</f>
        <v>0</v>
      </c>
      <c r="DL38" s="137">
        <f>CU38</f>
        <v>0</v>
      </c>
      <c r="DM38" s="112">
        <f>CV38</f>
        <v>0</v>
      </c>
      <c r="DN38" s="135">
        <f>CY38</f>
        <v>0</v>
      </c>
      <c r="DO38" s="133">
        <f>IF(DA38=1,DB38,IF(DD38=1,DE38,IF(DG38=1,DH38,IF(DJ38=1,DK38,IF(DM38=1,DN38,0)))))</f>
        <v>0</v>
      </c>
      <c r="DP38" s="131">
        <f>IF(CZ38=2,DB38,IF(DC38=2,DE38,IF(DF38=2,DH38,IF(DI38=2,DK38,IF(DL38=2,DN38,0)))))</f>
        <v>0</v>
      </c>
      <c r="DQ38" s="131">
        <f>IF(CZ38=4,DB38,IF(DC38=4,DE38,IF(DF38=4,DH38,IF(DI38=4,DK38,IF(DL38=4,DN38,0)))))</f>
        <v>0</v>
      </c>
      <c r="DR38" s="138">
        <f>DP38+DQ38</f>
        <v>0</v>
      </c>
      <c r="DS38" s="131">
        <f>IF(CZ38=1,DB38,IF(DC38=1,DE38,IF(DF38=1,DH38,IF(DI38=1,DK38,IF(DL38=1,DN38,0)))))</f>
        <v>0</v>
      </c>
      <c r="DT38" s="112">
        <f>IF(CZ38=5,DB38,IF(DC38=5,DE38,IF(DF38=5,DH38,IF(DI38=5,DK38,IF(DL38=5,DN38,0)))))</f>
        <v>0</v>
      </c>
      <c r="DU38" s="132">
        <f>DS38+DT38</f>
        <v>0</v>
      </c>
      <c r="DV38" s="21"/>
      <c r="DW38">
        <f>IF(((DZ38*60+EA38)-(DX38*60+DY38))-((H38*60+J38)-(D38*60+F38))&gt;15,"エラー","")</f>
      </c>
      <c r="DX38" s="54" t="str">
        <f>IF(D38="","0",IF(F38&gt;=45,D38+1,D38))</f>
        <v>0</v>
      </c>
      <c r="DY38" s="54" t="str">
        <f>IF(F38="","0",IF(AND(F38&gt;=0,F38&lt;15),0,IF(AND(F38&gt;=15,F38&lt;30),30,IF(AND(F38&gt;=30,F38&lt;45),30,IF(AND(F38&gt;=45,F38&lt;=59),0)))))</f>
        <v>0</v>
      </c>
      <c r="DZ38" s="54" t="str">
        <f>IF(H38="","0",IF(J38&gt;=45,H38+1,H38))</f>
        <v>0</v>
      </c>
      <c r="EA38" s="54" t="str">
        <f>IF(J38="","0",IF(AND(J38&gt;=0,J38&lt;15),0,IF(AND(J38&gt;=15,J38&lt;30),30,IF(AND(J38&gt;=30,J38&lt;45),30,IF(AND(J38&gt;=45,J38&lt;=59),0)))))</f>
        <v>0</v>
      </c>
    </row>
    <row r="39" spans="1:127" ht="9.75" customHeight="1" thickBot="1">
      <c r="A39" s="185"/>
      <c r="B39" s="97"/>
      <c r="C39" s="186"/>
      <c r="D39" s="178"/>
      <c r="E39" s="179"/>
      <c r="F39" s="181"/>
      <c r="G39" s="188"/>
      <c r="H39" s="178"/>
      <c r="I39" s="179"/>
      <c r="J39" s="181"/>
      <c r="K39" s="179"/>
      <c r="L39" s="183"/>
      <c r="M39" s="174"/>
      <c r="N39" s="169"/>
      <c r="O39" s="171"/>
      <c r="P39" s="173"/>
      <c r="Q39" s="174"/>
      <c r="R39" s="169"/>
      <c r="S39" s="176"/>
      <c r="T39" s="152"/>
      <c r="U39" s="153"/>
      <c r="V39" s="154"/>
      <c r="W39" s="155"/>
      <c r="X39" s="156"/>
      <c r="Y39" s="157"/>
      <c r="Z39" s="159"/>
      <c r="AA39" s="161"/>
      <c r="AB39" s="165"/>
      <c r="AC39" s="166"/>
      <c r="AD39" s="167"/>
      <c r="AE39" s="150"/>
      <c r="AF39" s="150"/>
      <c r="AG39" s="150"/>
      <c r="AH39" s="16"/>
      <c r="AI39" s="112"/>
      <c r="AJ39" s="112"/>
      <c r="AK39" s="151"/>
      <c r="AL39" s="131"/>
      <c r="AM39" s="131"/>
      <c r="AN39" s="131"/>
      <c r="AO39" s="149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K39" s="19">
        <f>BK38</f>
      </c>
      <c r="BL39" s="20">
        <f>IF(BL38="","",BL38/60)</f>
      </c>
      <c r="BM39">
        <f>BM38</f>
      </c>
      <c r="BN39">
        <f>IF(BN38="","",BN38/60)</f>
      </c>
      <c r="BO39" s="135"/>
      <c r="BP39" s="131"/>
      <c r="BQ39" s="131"/>
      <c r="BR39" s="139"/>
      <c r="BS39" s="140"/>
      <c r="BT39" s="148"/>
      <c r="BU39" s="140"/>
      <c r="BV39" s="142"/>
      <c r="BW39" s="139"/>
      <c r="BX39" s="140"/>
      <c r="BY39" s="142"/>
      <c r="BZ39" s="131"/>
      <c r="CA39" s="147"/>
      <c r="CB39" s="142"/>
      <c r="CC39" s="145"/>
      <c r="CD39" s="139"/>
      <c r="CE39" s="140"/>
      <c r="CF39" s="142"/>
      <c r="CG39" s="131"/>
      <c r="CH39" s="131"/>
      <c r="CI39" s="147"/>
      <c r="CJ39" s="148"/>
      <c r="CK39" s="131"/>
      <c r="CL39" s="146"/>
      <c r="CM39" s="139"/>
      <c r="CN39" s="140"/>
      <c r="CO39" s="142"/>
      <c r="CP39" s="131"/>
      <c r="CQ39" s="112"/>
      <c r="CR39" s="140"/>
      <c r="CS39" s="145"/>
      <c r="CT39" s="146"/>
      <c r="CU39" s="139"/>
      <c r="CV39" s="140"/>
      <c r="CW39" s="142"/>
      <c r="CX39" s="131"/>
      <c r="CY39" s="143"/>
      <c r="CZ39" s="137"/>
      <c r="DA39" s="112"/>
      <c r="DB39" s="112"/>
      <c r="DC39" s="137"/>
      <c r="DD39" s="112"/>
      <c r="DE39" s="112"/>
      <c r="DF39" s="137"/>
      <c r="DG39" s="112"/>
      <c r="DH39" s="112"/>
      <c r="DI39" s="137"/>
      <c r="DJ39" s="112"/>
      <c r="DK39" s="112"/>
      <c r="DL39" s="137"/>
      <c r="DM39" s="112"/>
      <c r="DN39" s="112"/>
      <c r="DO39" s="133"/>
      <c r="DP39" s="131"/>
      <c r="DQ39" s="131"/>
      <c r="DR39" s="138"/>
      <c r="DS39" s="131"/>
      <c r="DT39" s="112"/>
      <c r="DU39" s="133"/>
      <c r="DV39" s="21"/>
      <c r="DW39">
        <f>IF(((DZ38*60+EA38)-(DX38*60+DY38))-((H38*60+J38)-(D38*60+F38))&lt;-14,"エラー","")</f>
      </c>
    </row>
    <row r="40" spans="1:131" ht="9.75" customHeight="1" thickBot="1">
      <c r="A40" s="184"/>
      <c r="B40" s="94"/>
      <c r="C40" s="186"/>
      <c r="D40" s="177"/>
      <c r="E40" s="168" t="s">
        <v>19</v>
      </c>
      <c r="F40" s="180"/>
      <c r="G40" s="187" t="s">
        <v>20</v>
      </c>
      <c r="H40" s="177"/>
      <c r="I40" s="168" t="s">
        <v>19</v>
      </c>
      <c r="J40" s="180"/>
      <c r="K40" s="168" t="s">
        <v>20</v>
      </c>
      <c r="L40" s="182">
        <f>IF(D40="","",IF(F40&gt;=45,D40+1,D40))</f>
      </c>
      <c r="M40" s="79" t="s">
        <v>19</v>
      </c>
      <c r="N40" s="168">
        <f>IF(F40="","",IF(AND(F40&gt;=0,F40&lt;15),0,IF(AND(F40&gt;=15,F40&lt;30),30,IF(AND(F40&gt;=30,F40&lt;45),30,IF(AND(F40&gt;=45,F40&lt;=59),0)))))</f>
      </c>
      <c r="O40" s="170" t="s">
        <v>20</v>
      </c>
      <c r="P40" s="172">
        <f>IF(H40="","",IF(J40&gt;=45,H40+1,H40))</f>
      </c>
      <c r="Q40" s="79" t="s">
        <v>19</v>
      </c>
      <c r="R40" s="168">
        <f>IF(J40="","",IF(AND(J40&gt;=0,J40&lt;15),0,IF(AND(J40&gt;=15,J40&lt;30),30,IF(AND(J40&gt;=30,J40&lt;45),30,IF(AND(J40&gt;=45,J40&lt;=59),0)))))</f>
      </c>
      <c r="S40" s="175" t="s">
        <v>20</v>
      </c>
      <c r="T40" s="152">
        <f>IF(DO40=0,"",DO40)</f>
      </c>
      <c r="U40" s="153"/>
      <c r="V40" s="154">
        <f>IF(DR40=0,"",DR40)</f>
      </c>
      <c r="W40" s="155"/>
      <c r="X40" s="156">
        <f>IF(DU40=0,"",DU40)</f>
      </c>
      <c r="Y40" s="157"/>
      <c r="Z40" s="158">
        <f>AO40</f>
      </c>
      <c r="AA40" s="160"/>
      <c r="AB40" s="162">
        <f>IF(DW40="エラー","実績エラー","")</f>
      </c>
      <c r="AC40" s="163"/>
      <c r="AD40" s="164"/>
      <c r="AE40" s="150">
        <f>IF(AND(DW41="エラー",R40&lt;&gt;""),"実績エラー","")</f>
      </c>
      <c r="AF40" s="150"/>
      <c r="AG40" s="150"/>
      <c r="AH40" s="16"/>
      <c r="AI40" s="112">
        <f>IF(AND(D40&gt;=0,F40&gt;=0,H40&gt;=0,J40&gt;=0,C40="",D40&lt;&gt;"",F40&lt;&gt;"",H40&lt;&gt;"",J40&lt;&gt;""),1,0)</f>
        <v>0</v>
      </c>
      <c r="AJ40" s="112">
        <f>IF(OR(C40=1,C40=3),0,IF(C40="",0,1))</f>
        <v>0</v>
      </c>
      <c r="AK40" s="151">
        <f>IF(T40="",0,T40)</f>
        <v>0</v>
      </c>
      <c r="AL40" s="131">
        <f>IF(V40="",0,V40)</f>
        <v>0</v>
      </c>
      <c r="AM40" s="131">
        <f>IF(X40="",0,X40)</f>
        <v>0</v>
      </c>
      <c r="AN40" s="131">
        <f>SUM(AK40:AM41)</f>
        <v>0</v>
      </c>
      <c r="AO40" s="149">
        <f>IF(AN40=0,"",IF(AN40=0.5,1,""))</f>
      </c>
      <c r="AP40" s="112">
        <f>IF(C40=1,AK40,"")</f>
      </c>
      <c r="AQ40" s="112">
        <f>IF(C40=1,AL40,"")</f>
      </c>
      <c r="AR40" s="112">
        <f>IF(C40=1,AM40,"")</f>
      </c>
      <c r="AS40" s="112">
        <f>SUM(AP40:AR41)</f>
        <v>0</v>
      </c>
      <c r="AT40" s="112">
        <f>IF(AS40=0,"",AS40)</f>
      </c>
      <c r="AU40" s="112">
        <f>IF(C40=2,AK40,"")</f>
      </c>
      <c r="AV40" s="112">
        <f>IF(C40=2,AL40,"")</f>
      </c>
      <c r="AW40" s="112">
        <f>IF(C40=2,AM40,"")</f>
      </c>
      <c r="AX40" s="112">
        <f>SUM(AU40:AW41)</f>
        <v>0</v>
      </c>
      <c r="AY40" s="112">
        <f>IF(AX40=0,"",AX40)</f>
      </c>
      <c r="AZ40" s="112">
        <f>IF(C40=3,AK40,"")</f>
      </c>
      <c r="BA40" s="112">
        <f>IF(C40=3,AL40,"")</f>
      </c>
      <c r="BB40" s="112">
        <f>IF(C40=3,AM40,"")</f>
      </c>
      <c r="BC40" s="112">
        <f>SUM(AZ40:BB41)</f>
        <v>0</v>
      </c>
      <c r="BD40" s="112">
        <f>IF(BC40=0,"",BC40)</f>
      </c>
      <c r="BE40" s="112">
        <f>IF(C40=4,AK40,"")</f>
      </c>
      <c r="BF40" s="112">
        <f>IF(C40=4,AL40,"")</f>
      </c>
      <c r="BG40" s="112">
        <f>IF(C40=4,AM40,"")</f>
      </c>
      <c r="BH40" s="112">
        <f>SUM(BE40:BG41)</f>
        <v>0</v>
      </c>
      <c r="BI40" s="112">
        <f>IF(BH40=0,"",BH40)</f>
      </c>
      <c r="BK40" s="17">
        <f>IF(L40="","",L40)</f>
      </c>
      <c r="BL40" s="17">
        <f>IF(N40="","",N40)</f>
      </c>
      <c r="BM40" s="18">
        <f>IF(P40="","",P40)</f>
      </c>
      <c r="BN40" s="18">
        <f>IF(R40="","",R40)</f>
      </c>
      <c r="BO40" s="135">
        <f>SUM(BK41:BL41)</f>
        <v>0</v>
      </c>
      <c r="BP40" s="131">
        <f>SUM(BM41:BN41)</f>
        <v>0</v>
      </c>
      <c r="BQ40" s="131">
        <f>BP40-BO40</f>
        <v>0</v>
      </c>
      <c r="BR40" s="139">
        <f>IF(AND(BO40&gt;=0,BO40&lt;6),1,IF(AND(BO40&gt;=6,BO40&lt;8),2,IF(AND(BO40&gt;=8,BO40&lt;18),3,IF(AND(BO40&gt;=18,BO40&lt;22),4,IF(AND(BO40&gt;=22,BO40&lt;24),5,0)))))</f>
        <v>1</v>
      </c>
      <c r="BS40" s="140">
        <f>IF(BR40=1,3,IF(BR40=2,2,IF(BR40=3,1,IF(BR40=4,2,IF(BR40=5,3,0)))))</f>
        <v>3</v>
      </c>
      <c r="BT40" s="148">
        <f>IF(BR40=1,6,IF(BR40=2,8,IF(BR40=3,18,IF(BR40=4,22,IF(BR40=5,24,0)))))</f>
        <v>6</v>
      </c>
      <c r="BU40" s="144">
        <f>IF(BT40&gt;BP40,BQ40,BT40-BO40)</f>
        <v>0</v>
      </c>
      <c r="BV40" s="145">
        <f>BQ40-BU40</f>
        <v>0</v>
      </c>
      <c r="BW40" s="139">
        <f>IF(BV40&gt;0,BR40+1,0)</f>
        <v>0</v>
      </c>
      <c r="BX40" s="140">
        <f>IF(BW40=1,3,IF(BW40=2,2,IF(BW40=3,1,IF(BW40=4,2,IF(BW40=5,3,0)))))</f>
        <v>0</v>
      </c>
      <c r="BY40" s="141">
        <f>IF(BW40=1,0,IF(BW40=2,6,IF(BW40=3,8,IF(BW40=4,18,IF(BW40=5,22,0)))))</f>
        <v>0</v>
      </c>
      <c r="BZ40" s="131">
        <f>IF(BW40=1,6,IF(BW40=2,8,IF(BW40=3,18,IF(BW40=4,22,IF(BW40=5,24,0)))))</f>
        <v>0</v>
      </c>
      <c r="CA40" s="147">
        <f>IF(BV40&gt;CB40,BV40-CB40,IF(BV40=CB40,CB40,BV40))</f>
        <v>0</v>
      </c>
      <c r="CB40" s="142">
        <f>IF(BV40&gt;=BZ40-BY40,BV40-(BZ40-BY40),BV40)</f>
        <v>0</v>
      </c>
      <c r="CC40" s="145">
        <f>BQ40-(BU40+CA40)</f>
        <v>0</v>
      </c>
      <c r="CD40" s="139">
        <f>IF(CC40&gt;0,BW40+1,0)</f>
        <v>0</v>
      </c>
      <c r="CE40" s="140">
        <f>IF(CD40=1,3,IF(CD40=2,2,IF(CD40=3,1,IF(CD40=4,2,IF(CD40=5,3,0)))))</f>
        <v>0</v>
      </c>
      <c r="CF40" s="141">
        <f>IF(CD40=1,0,IF(CD40=2,6,IF(CD40=3,8,IF(CD40=4,18,IF(CD40=5,22,0)))))</f>
        <v>0</v>
      </c>
      <c r="CG40" s="131">
        <f>IF(CD40=1,6,IF(CD40=2,8,IF(CD40=3,18,IF(CD40=4,22,IF(CD40=5,24,0)))))</f>
        <v>0</v>
      </c>
      <c r="CH40" s="131">
        <f>CF40+CC40</f>
        <v>0</v>
      </c>
      <c r="CI40" s="147">
        <f>IF(CH40&gt;CG40,CG40-CF40,CH40-CF40)</f>
        <v>0</v>
      </c>
      <c r="CJ40" s="148">
        <f>CC40-CI40</f>
        <v>0</v>
      </c>
      <c r="CK40" s="131">
        <f>IF(CJ40&gt;=0,CG40,CJ40)</f>
        <v>0</v>
      </c>
      <c r="CL40" s="146">
        <f>IF(CJ40&gt;0,1,0)</f>
        <v>0</v>
      </c>
      <c r="CM40" s="139">
        <f>IF(CE40=0,0,CD40+1)</f>
        <v>0</v>
      </c>
      <c r="CN40" s="140">
        <f>IF(CM40=1,3,IF(CM40=2,2,IF(CM40=3,1,IF(CM40=4,2,IF(CM40=5,3,0)))))</f>
        <v>0</v>
      </c>
      <c r="CO40" s="141">
        <f>IF(CM40=1,0,IF(CM40=2,6,IF(CM40=3,8,IF(CM40=4,18,IF(CM40=5,22,0)))))</f>
        <v>0</v>
      </c>
      <c r="CP40" s="131">
        <f>IF(CM40=1,6,IF(CM40=2,8,IF(CM40=3,18,IF(CM40=4,22,IF(CM40=5,24,0)))))</f>
        <v>0</v>
      </c>
      <c r="CQ40" s="136">
        <f>CJ40+CO40</f>
        <v>0</v>
      </c>
      <c r="CR40" s="144">
        <f>IF(CQ40&gt;CP40,CP40-CO40,CQ40-CO40)</f>
        <v>0</v>
      </c>
      <c r="CS40" s="145">
        <f>IF(CR40&gt;0,CQ40-(CO40+CR40),0)</f>
        <v>0</v>
      </c>
      <c r="CT40" s="146">
        <f>IF(CR40&gt;0,1,0)</f>
        <v>0</v>
      </c>
      <c r="CU40" s="139">
        <f>IF(CT40=1,CM40+1,0)</f>
        <v>0</v>
      </c>
      <c r="CV40" s="140">
        <f>IF(CU40=1,3,IF(CU40=2,2,IF(CU40=3,1,IF(CU40=4,2,IF(CU40=5,3,0)))))</f>
        <v>0</v>
      </c>
      <c r="CW40" s="141">
        <f>IF(CU40=1,0,IF(CU40=2,6,IF(CU40=3,8,IF(CU40=4,18,IF(CU40=5,22,0)))))</f>
        <v>0</v>
      </c>
      <c r="CX40" s="131">
        <f>IF(CU40=1,6,IF(CU40=2,8,IF(CU40=3,18,IF(CU40=4,22,IF(CU40=5,24,0)))))</f>
        <v>0</v>
      </c>
      <c r="CY40" s="143">
        <f>IF(CU40&gt;0,CS40,0)</f>
        <v>0</v>
      </c>
      <c r="CZ40" s="137">
        <f>BR40</f>
        <v>1</v>
      </c>
      <c r="DA40" s="112">
        <f>BS40</f>
        <v>3</v>
      </c>
      <c r="DB40" s="136">
        <f>BU40</f>
        <v>0</v>
      </c>
      <c r="DC40" s="137">
        <f>BW40</f>
        <v>0</v>
      </c>
      <c r="DD40" s="112">
        <f>BX40</f>
        <v>0</v>
      </c>
      <c r="DE40" s="131">
        <f>CA40</f>
        <v>0</v>
      </c>
      <c r="DF40" s="137">
        <f>CD40</f>
        <v>0</v>
      </c>
      <c r="DG40" s="112">
        <f>CE40</f>
        <v>0</v>
      </c>
      <c r="DH40" s="131">
        <f>CI40</f>
        <v>0</v>
      </c>
      <c r="DI40" s="137">
        <f>CM40</f>
        <v>0</v>
      </c>
      <c r="DJ40" s="112">
        <f>CN40</f>
        <v>0</v>
      </c>
      <c r="DK40" s="136">
        <f>CR40</f>
        <v>0</v>
      </c>
      <c r="DL40" s="137">
        <f>CU40</f>
        <v>0</v>
      </c>
      <c r="DM40" s="112">
        <f>CV40</f>
        <v>0</v>
      </c>
      <c r="DN40" s="135">
        <f>CY40</f>
        <v>0</v>
      </c>
      <c r="DO40" s="133">
        <f>IF(DA40=1,DB40,IF(DD40=1,DE40,IF(DG40=1,DH40,IF(DJ40=1,DK40,IF(DM40=1,DN40,0)))))</f>
        <v>0</v>
      </c>
      <c r="DP40" s="131">
        <f>IF(CZ40=2,DB40,IF(DC40=2,DE40,IF(DF40=2,DH40,IF(DI40=2,DK40,IF(DL40=2,DN40,0)))))</f>
        <v>0</v>
      </c>
      <c r="DQ40" s="131">
        <f>IF(CZ40=4,DB40,IF(DC40=4,DE40,IF(DF40=4,DH40,IF(DI40=4,DK40,IF(DL40=4,DN40,0)))))</f>
        <v>0</v>
      </c>
      <c r="DR40" s="138">
        <f>DP40+DQ40</f>
        <v>0</v>
      </c>
      <c r="DS40" s="131">
        <f>IF(CZ40=1,DB40,IF(DC40=1,DE40,IF(DF40=1,DH40,IF(DI40=1,DK40,IF(DL40=1,DN40,0)))))</f>
        <v>0</v>
      </c>
      <c r="DT40" s="112">
        <f>IF(CZ40=5,DB40,IF(DC40=5,DE40,IF(DF40=5,DH40,IF(DI40=5,DK40,IF(DL40=5,DN40,0)))))</f>
        <v>0</v>
      </c>
      <c r="DU40" s="132">
        <f>DS40+DT40</f>
        <v>0</v>
      </c>
      <c r="DV40" s="21"/>
      <c r="DW40">
        <f>IF(((DZ40*60+EA40)-(DX40*60+DY40))-((H40*60+J40)-(D40*60+F40))&gt;15,"エラー","")</f>
      </c>
      <c r="DX40" s="54" t="str">
        <f>IF(D40="","0",IF(F40&gt;=45,D40+1,D40))</f>
        <v>0</v>
      </c>
      <c r="DY40" s="54" t="str">
        <f>IF(F40="","0",IF(AND(F40&gt;=0,F40&lt;15),0,IF(AND(F40&gt;=15,F40&lt;30),30,IF(AND(F40&gt;=30,F40&lt;45),30,IF(AND(F40&gt;=45,F40&lt;=59),0)))))</f>
        <v>0</v>
      </c>
      <c r="DZ40" s="54" t="str">
        <f>IF(H40="","0",IF(J40&gt;=45,H40+1,H40))</f>
        <v>0</v>
      </c>
      <c r="EA40" s="54" t="str">
        <f>IF(J40="","0",IF(AND(J40&gt;=0,J40&lt;15),0,IF(AND(J40&gt;=15,J40&lt;30),30,IF(AND(J40&gt;=30,J40&lt;45),30,IF(AND(J40&gt;=45,J40&lt;=59),0)))))</f>
        <v>0</v>
      </c>
    </row>
    <row r="41" spans="1:127" ht="9.75" customHeight="1" thickBot="1">
      <c r="A41" s="185"/>
      <c r="B41" s="97"/>
      <c r="C41" s="186"/>
      <c r="D41" s="178"/>
      <c r="E41" s="179"/>
      <c r="F41" s="181"/>
      <c r="G41" s="188"/>
      <c r="H41" s="178"/>
      <c r="I41" s="179"/>
      <c r="J41" s="181"/>
      <c r="K41" s="179"/>
      <c r="L41" s="183"/>
      <c r="M41" s="174"/>
      <c r="N41" s="169"/>
      <c r="O41" s="171"/>
      <c r="P41" s="173"/>
      <c r="Q41" s="174"/>
      <c r="R41" s="169"/>
      <c r="S41" s="176"/>
      <c r="T41" s="152"/>
      <c r="U41" s="153"/>
      <c r="V41" s="154"/>
      <c r="W41" s="155"/>
      <c r="X41" s="156"/>
      <c r="Y41" s="157"/>
      <c r="Z41" s="159"/>
      <c r="AA41" s="161"/>
      <c r="AB41" s="165"/>
      <c r="AC41" s="166"/>
      <c r="AD41" s="167"/>
      <c r="AE41" s="150"/>
      <c r="AF41" s="150"/>
      <c r="AG41" s="150"/>
      <c r="AH41" s="16"/>
      <c r="AI41" s="112"/>
      <c r="AJ41" s="112"/>
      <c r="AK41" s="151"/>
      <c r="AL41" s="131"/>
      <c r="AM41" s="131"/>
      <c r="AN41" s="131"/>
      <c r="AO41" s="149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K41" s="19">
        <f>BK40</f>
      </c>
      <c r="BL41" s="20">
        <f>IF(BL40="","",BL40/60)</f>
      </c>
      <c r="BM41">
        <f>BM40</f>
      </c>
      <c r="BN41">
        <f>IF(BN40="","",BN40/60)</f>
      </c>
      <c r="BO41" s="135"/>
      <c r="BP41" s="131"/>
      <c r="BQ41" s="131"/>
      <c r="BR41" s="139"/>
      <c r="BS41" s="140"/>
      <c r="BT41" s="148"/>
      <c r="BU41" s="140"/>
      <c r="BV41" s="142"/>
      <c r="BW41" s="139"/>
      <c r="BX41" s="140"/>
      <c r="BY41" s="142"/>
      <c r="BZ41" s="131"/>
      <c r="CA41" s="147"/>
      <c r="CB41" s="142"/>
      <c r="CC41" s="145"/>
      <c r="CD41" s="139"/>
      <c r="CE41" s="140"/>
      <c r="CF41" s="142"/>
      <c r="CG41" s="131"/>
      <c r="CH41" s="131"/>
      <c r="CI41" s="147"/>
      <c r="CJ41" s="148"/>
      <c r="CK41" s="131"/>
      <c r="CL41" s="146"/>
      <c r="CM41" s="139"/>
      <c r="CN41" s="140"/>
      <c r="CO41" s="142"/>
      <c r="CP41" s="131"/>
      <c r="CQ41" s="112"/>
      <c r="CR41" s="140"/>
      <c r="CS41" s="145"/>
      <c r="CT41" s="146"/>
      <c r="CU41" s="139"/>
      <c r="CV41" s="140"/>
      <c r="CW41" s="142"/>
      <c r="CX41" s="131"/>
      <c r="CY41" s="143"/>
      <c r="CZ41" s="137"/>
      <c r="DA41" s="112"/>
      <c r="DB41" s="112"/>
      <c r="DC41" s="137"/>
      <c r="DD41" s="112"/>
      <c r="DE41" s="112"/>
      <c r="DF41" s="137"/>
      <c r="DG41" s="112"/>
      <c r="DH41" s="112"/>
      <c r="DI41" s="137"/>
      <c r="DJ41" s="112"/>
      <c r="DK41" s="112"/>
      <c r="DL41" s="137"/>
      <c r="DM41" s="112"/>
      <c r="DN41" s="112"/>
      <c r="DO41" s="133"/>
      <c r="DP41" s="131"/>
      <c r="DQ41" s="131"/>
      <c r="DR41" s="138"/>
      <c r="DS41" s="131"/>
      <c r="DT41" s="112"/>
      <c r="DU41" s="133"/>
      <c r="DV41" s="21"/>
      <c r="DW41">
        <f>IF(((DZ40*60+EA40)-(DX40*60+DY40))-((H40*60+J40)-(D40*60+F40))&lt;-14,"エラー","")</f>
      </c>
    </row>
    <row r="42" spans="1:131" ht="9.75" customHeight="1" thickBot="1">
      <c r="A42" s="184"/>
      <c r="B42" s="94"/>
      <c r="C42" s="186"/>
      <c r="D42" s="177"/>
      <c r="E42" s="168" t="s">
        <v>19</v>
      </c>
      <c r="F42" s="180"/>
      <c r="G42" s="187" t="s">
        <v>20</v>
      </c>
      <c r="H42" s="177"/>
      <c r="I42" s="168" t="s">
        <v>19</v>
      </c>
      <c r="J42" s="180"/>
      <c r="K42" s="168" t="s">
        <v>20</v>
      </c>
      <c r="L42" s="182">
        <f>IF(D42="","",IF(F42&gt;=45,D42+1,D42))</f>
      </c>
      <c r="M42" s="79" t="s">
        <v>19</v>
      </c>
      <c r="N42" s="168">
        <f>IF(F42="","",IF(AND(F42&gt;=0,F42&lt;15),0,IF(AND(F42&gt;=15,F42&lt;30),30,IF(AND(F42&gt;=30,F42&lt;45),30,IF(AND(F42&gt;=45,F42&lt;=59),0)))))</f>
      </c>
      <c r="O42" s="170" t="s">
        <v>20</v>
      </c>
      <c r="P42" s="172">
        <f>IF(H42="","",IF(J42&gt;=45,H42+1,H42))</f>
      </c>
      <c r="Q42" s="79" t="s">
        <v>19</v>
      </c>
      <c r="R42" s="168">
        <f>IF(J42="","",IF(AND(J42&gt;=0,J42&lt;15),0,IF(AND(J42&gt;=15,J42&lt;30),30,IF(AND(J42&gt;=30,J42&lt;45),30,IF(AND(J42&gt;=45,J42&lt;=59),0)))))</f>
      </c>
      <c r="S42" s="175" t="s">
        <v>20</v>
      </c>
      <c r="T42" s="152">
        <f>IF(DO42=0,"",DO42)</f>
      </c>
      <c r="U42" s="153"/>
      <c r="V42" s="154">
        <f>IF(DR42=0,"",DR42)</f>
      </c>
      <c r="W42" s="155"/>
      <c r="X42" s="156">
        <f>IF(DU42=0,"",DU42)</f>
      </c>
      <c r="Y42" s="157"/>
      <c r="Z42" s="158">
        <f>AO42</f>
      </c>
      <c r="AA42" s="160"/>
      <c r="AB42" s="162">
        <f>IF(DW42="エラー","実績エラー","")</f>
      </c>
      <c r="AC42" s="163"/>
      <c r="AD42" s="164"/>
      <c r="AE42" s="150">
        <f>IF(AND(DW43="エラー",R42&lt;&gt;""),"実績エラー","")</f>
      </c>
      <c r="AF42" s="150"/>
      <c r="AG42" s="150"/>
      <c r="AH42" s="16"/>
      <c r="AI42" s="112">
        <f>IF(AND(D42&gt;=0,F42&gt;=0,H42&gt;=0,J42&gt;=0,C42="",D42&lt;&gt;"",F42&lt;&gt;"",H42&lt;&gt;"",J42&lt;&gt;""),1,0)</f>
        <v>0</v>
      </c>
      <c r="AJ42" s="112">
        <f>IF(OR(C42=1,C42=3),0,IF(C42="",0,1))</f>
        <v>0</v>
      </c>
      <c r="AK42" s="151">
        <f>IF(T42="",0,T42)</f>
        <v>0</v>
      </c>
      <c r="AL42" s="131">
        <f>IF(V42="",0,V42)</f>
        <v>0</v>
      </c>
      <c r="AM42" s="131">
        <f>IF(X42="",0,X42)</f>
        <v>0</v>
      </c>
      <c r="AN42" s="131">
        <f>SUM(AK42:AM43)</f>
        <v>0</v>
      </c>
      <c r="AO42" s="149">
        <f>IF(AN42=0,"",IF(AN42=0.5,1,""))</f>
      </c>
      <c r="AP42" s="112">
        <f>IF(C42=1,AK42,"")</f>
      </c>
      <c r="AQ42" s="112">
        <f>IF(C42=1,AL42,"")</f>
      </c>
      <c r="AR42" s="112">
        <f>IF(C42=1,AM42,"")</f>
      </c>
      <c r="AS42" s="112">
        <f>SUM(AP42:AR43)</f>
        <v>0</v>
      </c>
      <c r="AT42" s="112">
        <f>IF(AS42=0,"",AS42)</f>
      </c>
      <c r="AU42" s="112">
        <f>IF(C42=2,AK42,"")</f>
      </c>
      <c r="AV42" s="112">
        <f>IF(C42=2,AL42,"")</f>
      </c>
      <c r="AW42" s="112">
        <f>IF(C42=2,AM42,"")</f>
      </c>
      <c r="AX42" s="112">
        <f>SUM(AU42:AW43)</f>
        <v>0</v>
      </c>
      <c r="AY42" s="112">
        <f>IF(AX42=0,"",AX42)</f>
      </c>
      <c r="AZ42" s="112">
        <f>IF(C42=3,AK42,"")</f>
      </c>
      <c r="BA42" s="112">
        <f>IF(C42=3,AL42,"")</f>
      </c>
      <c r="BB42" s="112">
        <f>IF(C42=3,AM42,"")</f>
      </c>
      <c r="BC42" s="112">
        <f>SUM(AZ42:BB43)</f>
        <v>0</v>
      </c>
      <c r="BD42" s="112">
        <f>IF(BC42=0,"",BC42)</f>
      </c>
      <c r="BE42" s="112">
        <f>IF(C42=4,AK42,"")</f>
      </c>
      <c r="BF42" s="112">
        <f>IF(C42=4,AL42,"")</f>
      </c>
      <c r="BG42" s="112">
        <f>IF(C42=4,AM42,"")</f>
      </c>
      <c r="BH42" s="112">
        <f>SUM(BE42:BG43)</f>
        <v>0</v>
      </c>
      <c r="BI42" s="112">
        <f>IF(BH42=0,"",BH42)</f>
      </c>
      <c r="BK42" s="17">
        <f>IF(L42="","",L42)</f>
      </c>
      <c r="BL42" s="17">
        <f>IF(N42="","",N42)</f>
      </c>
      <c r="BM42" s="18">
        <f>IF(P42="","",P42)</f>
      </c>
      <c r="BN42" s="18">
        <f>IF(R42="","",R42)</f>
      </c>
      <c r="BO42" s="135">
        <f>SUM(BK43:BL43)</f>
        <v>0</v>
      </c>
      <c r="BP42" s="131">
        <f>SUM(BM43:BN43)</f>
        <v>0</v>
      </c>
      <c r="BQ42" s="131">
        <f>BP42-BO42</f>
        <v>0</v>
      </c>
      <c r="BR42" s="139">
        <f>IF(AND(BO42&gt;=0,BO42&lt;6),1,IF(AND(BO42&gt;=6,BO42&lt;8),2,IF(AND(BO42&gt;=8,BO42&lt;18),3,IF(AND(BO42&gt;=18,BO42&lt;22),4,IF(AND(BO42&gt;=22,BO42&lt;24),5,0)))))</f>
        <v>1</v>
      </c>
      <c r="BS42" s="140">
        <f>IF(BR42=1,3,IF(BR42=2,2,IF(BR42=3,1,IF(BR42=4,2,IF(BR42=5,3,0)))))</f>
        <v>3</v>
      </c>
      <c r="BT42" s="148">
        <f>IF(BR42=1,6,IF(BR42=2,8,IF(BR42=3,18,IF(BR42=4,22,IF(BR42=5,24,0)))))</f>
        <v>6</v>
      </c>
      <c r="BU42" s="144">
        <f>IF(BT42&gt;BP42,BQ42,BT42-BO42)</f>
        <v>0</v>
      </c>
      <c r="BV42" s="145">
        <f>BQ42-BU42</f>
        <v>0</v>
      </c>
      <c r="BW42" s="139">
        <f>IF(BV42&gt;0,BR42+1,0)</f>
        <v>0</v>
      </c>
      <c r="BX42" s="140">
        <f>IF(BW42=1,3,IF(BW42=2,2,IF(BW42=3,1,IF(BW42=4,2,IF(BW42=5,3,0)))))</f>
        <v>0</v>
      </c>
      <c r="BY42" s="141">
        <f>IF(BW42=1,0,IF(BW42=2,6,IF(BW42=3,8,IF(BW42=4,18,IF(BW42=5,22,0)))))</f>
        <v>0</v>
      </c>
      <c r="BZ42" s="131">
        <f>IF(BW42=1,6,IF(BW42=2,8,IF(BW42=3,18,IF(BW42=4,22,IF(BW42=5,24,0)))))</f>
        <v>0</v>
      </c>
      <c r="CA42" s="147">
        <f>IF(BV42&gt;CB42,BV42-CB42,IF(BV42=CB42,CB42,BV42))</f>
        <v>0</v>
      </c>
      <c r="CB42" s="142">
        <f>IF(BV42&gt;=BZ42-BY42,BV42-(BZ42-BY42),BV42)</f>
        <v>0</v>
      </c>
      <c r="CC42" s="145">
        <f>BQ42-(BU42+CA42)</f>
        <v>0</v>
      </c>
      <c r="CD42" s="139">
        <f>IF(CC42&gt;0,BW42+1,0)</f>
        <v>0</v>
      </c>
      <c r="CE42" s="140">
        <f>IF(CD42=1,3,IF(CD42=2,2,IF(CD42=3,1,IF(CD42=4,2,IF(CD42=5,3,0)))))</f>
        <v>0</v>
      </c>
      <c r="CF42" s="141">
        <f>IF(CD42=1,0,IF(CD42=2,6,IF(CD42=3,8,IF(CD42=4,18,IF(CD42=5,22,0)))))</f>
        <v>0</v>
      </c>
      <c r="CG42" s="131">
        <f>IF(CD42=1,6,IF(CD42=2,8,IF(CD42=3,18,IF(CD42=4,22,IF(CD42=5,24,0)))))</f>
        <v>0</v>
      </c>
      <c r="CH42" s="131">
        <f>CF42+CC42</f>
        <v>0</v>
      </c>
      <c r="CI42" s="147">
        <f>IF(CH42&gt;CG42,CG42-CF42,CH42-CF42)</f>
        <v>0</v>
      </c>
      <c r="CJ42" s="148">
        <f>CC42-CI42</f>
        <v>0</v>
      </c>
      <c r="CK42" s="131">
        <f>IF(CJ42&gt;=0,CG42,CJ42)</f>
        <v>0</v>
      </c>
      <c r="CL42" s="146">
        <f>IF(CJ42&gt;0,1,0)</f>
        <v>0</v>
      </c>
      <c r="CM42" s="139">
        <f>IF(CE42=0,0,CD42+1)</f>
        <v>0</v>
      </c>
      <c r="CN42" s="140">
        <f>IF(CM42=1,3,IF(CM42=2,2,IF(CM42=3,1,IF(CM42=4,2,IF(CM42=5,3,0)))))</f>
        <v>0</v>
      </c>
      <c r="CO42" s="141">
        <f>IF(CM42=1,0,IF(CM42=2,6,IF(CM42=3,8,IF(CM42=4,18,IF(CM42=5,22,0)))))</f>
        <v>0</v>
      </c>
      <c r="CP42" s="131">
        <f>IF(CM42=1,6,IF(CM42=2,8,IF(CM42=3,18,IF(CM42=4,22,IF(CM42=5,24,0)))))</f>
        <v>0</v>
      </c>
      <c r="CQ42" s="136">
        <f>CJ42+CO42</f>
        <v>0</v>
      </c>
      <c r="CR42" s="144">
        <f>IF(CQ42&gt;CP42,CP42-CO42,CQ42-CO42)</f>
        <v>0</v>
      </c>
      <c r="CS42" s="145">
        <f>IF(CR42&gt;0,CQ42-(CO42+CR42),0)</f>
        <v>0</v>
      </c>
      <c r="CT42" s="146">
        <f>IF(CR42&gt;0,1,0)</f>
        <v>0</v>
      </c>
      <c r="CU42" s="139">
        <f>IF(CT42=1,CM42+1,0)</f>
        <v>0</v>
      </c>
      <c r="CV42" s="140">
        <f>IF(CU42=1,3,IF(CU42=2,2,IF(CU42=3,1,IF(CU42=4,2,IF(CU42=5,3,0)))))</f>
        <v>0</v>
      </c>
      <c r="CW42" s="141">
        <f>IF(CU42=1,0,IF(CU42=2,6,IF(CU42=3,8,IF(CU42=4,18,IF(CU42=5,22,0)))))</f>
        <v>0</v>
      </c>
      <c r="CX42" s="131">
        <f>IF(CU42=1,6,IF(CU42=2,8,IF(CU42=3,18,IF(CU42=4,22,IF(CU42=5,24,0)))))</f>
        <v>0</v>
      </c>
      <c r="CY42" s="143">
        <f>IF(CU42&gt;0,CS42,0)</f>
        <v>0</v>
      </c>
      <c r="CZ42" s="137">
        <f>BR42</f>
        <v>1</v>
      </c>
      <c r="DA42" s="112">
        <f>BS42</f>
        <v>3</v>
      </c>
      <c r="DB42" s="136">
        <f>BU42</f>
        <v>0</v>
      </c>
      <c r="DC42" s="137">
        <f>BW42</f>
        <v>0</v>
      </c>
      <c r="DD42" s="112">
        <f>BX42</f>
        <v>0</v>
      </c>
      <c r="DE42" s="131">
        <f>CA42</f>
        <v>0</v>
      </c>
      <c r="DF42" s="137">
        <f>CD42</f>
        <v>0</v>
      </c>
      <c r="DG42" s="112">
        <f>CE42</f>
        <v>0</v>
      </c>
      <c r="DH42" s="131">
        <f>CI42</f>
        <v>0</v>
      </c>
      <c r="DI42" s="137">
        <f>CM42</f>
        <v>0</v>
      </c>
      <c r="DJ42" s="112">
        <f>CN42</f>
        <v>0</v>
      </c>
      <c r="DK42" s="136">
        <f>CR42</f>
        <v>0</v>
      </c>
      <c r="DL42" s="137">
        <f>CU42</f>
        <v>0</v>
      </c>
      <c r="DM42" s="112">
        <f>CV42</f>
        <v>0</v>
      </c>
      <c r="DN42" s="135">
        <f>CY42</f>
        <v>0</v>
      </c>
      <c r="DO42" s="133">
        <f>IF(DA42=1,DB42,IF(DD42=1,DE42,IF(DG42=1,DH42,IF(DJ42=1,DK42,IF(DM42=1,DN42,0)))))</f>
        <v>0</v>
      </c>
      <c r="DP42" s="131">
        <f>IF(CZ42=2,DB42,IF(DC42=2,DE42,IF(DF42=2,DH42,IF(DI42=2,DK42,IF(DL42=2,DN42,0)))))</f>
        <v>0</v>
      </c>
      <c r="DQ42" s="131">
        <f>IF(CZ42=4,DB42,IF(DC42=4,DE42,IF(DF42=4,DH42,IF(DI42=4,DK42,IF(DL42=4,DN42,0)))))</f>
        <v>0</v>
      </c>
      <c r="DR42" s="138">
        <f>DP42+DQ42</f>
        <v>0</v>
      </c>
      <c r="DS42" s="131">
        <f>IF(CZ42=1,DB42,IF(DC42=1,DE42,IF(DF42=1,DH42,IF(DI42=1,DK42,IF(DL42=1,DN42,0)))))</f>
        <v>0</v>
      </c>
      <c r="DT42" s="112">
        <f>IF(CZ42=5,DB42,IF(DC42=5,DE42,IF(DF42=5,DH42,IF(DI42=5,DK42,IF(DL42=5,DN42,0)))))</f>
        <v>0</v>
      </c>
      <c r="DU42" s="132">
        <f>DS42+DT42</f>
        <v>0</v>
      </c>
      <c r="DV42" s="21"/>
      <c r="DW42">
        <f>IF(((DZ42*60+EA42)-(DX42*60+DY42))-((H42*60+J42)-(D42*60+F42))&gt;15,"エラー","")</f>
      </c>
      <c r="DX42" s="54" t="str">
        <f>IF(D42="","0",IF(F42&gt;=45,D42+1,D42))</f>
        <v>0</v>
      </c>
      <c r="DY42" s="54" t="str">
        <f>IF(F42="","0",IF(AND(F42&gt;=0,F42&lt;15),0,IF(AND(F42&gt;=15,F42&lt;30),30,IF(AND(F42&gt;=30,F42&lt;45),30,IF(AND(F42&gt;=45,F42&lt;=59),0)))))</f>
        <v>0</v>
      </c>
      <c r="DZ42" s="54" t="str">
        <f>IF(H42="","0",IF(J42&gt;=45,H42+1,H42))</f>
        <v>0</v>
      </c>
      <c r="EA42" s="54" t="str">
        <f>IF(J42="","0",IF(AND(J42&gt;=0,J42&lt;15),0,IF(AND(J42&gt;=15,J42&lt;30),30,IF(AND(J42&gt;=30,J42&lt;45),30,IF(AND(J42&gt;=45,J42&lt;=59),0)))))</f>
        <v>0</v>
      </c>
    </row>
    <row r="43" spans="1:127" ht="9.75" customHeight="1" thickBot="1">
      <c r="A43" s="185"/>
      <c r="B43" s="97"/>
      <c r="C43" s="186"/>
      <c r="D43" s="178"/>
      <c r="E43" s="179"/>
      <c r="F43" s="181"/>
      <c r="G43" s="188"/>
      <c r="H43" s="178"/>
      <c r="I43" s="179"/>
      <c r="J43" s="181"/>
      <c r="K43" s="179"/>
      <c r="L43" s="183"/>
      <c r="M43" s="174"/>
      <c r="N43" s="169"/>
      <c r="O43" s="171"/>
      <c r="P43" s="173"/>
      <c r="Q43" s="174"/>
      <c r="R43" s="169"/>
      <c r="S43" s="176"/>
      <c r="T43" s="152"/>
      <c r="U43" s="153"/>
      <c r="V43" s="154"/>
      <c r="W43" s="155"/>
      <c r="X43" s="156"/>
      <c r="Y43" s="157"/>
      <c r="Z43" s="159"/>
      <c r="AA43" s="161"/>
      <c r="AB43" s="165"/>
      <c r="AC43" s="166"/>
      <c r="AD43" s="167"/>
      <c r="AE43" s="150"/>
      <c r="AF43" s="150"/>
      <c r="AG43" s="150"/>
      <c r="AH43" s="16"/>
      <c r="AI43" s="112"/>
      <c r="AJ43" s="112"/>
      <c r="AK43" s="151"/>
      <c r="AL43" s="131"/>
      <c r="AM43" s="131"/>
      <c r="AN43" s="131"/>
      <c r="AO43" s="149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K43" s="19">
        <f>BK42</f>
      </c>
      <c r="BL43" s="20">
        <f>IF(BL42="","",BL42/60)</f>
      </c>
      <c r="BM43">
        <f>BM42</f>
      </c>
      <c r="BN43">
        <f>IF(BN42="","",BN42/60)</f>
      </c>
      <c r="BO43" s="135"/>
      <c r="BP43" s="131"/>
      <c r="BQ43" s="131"/>
      <c r="BR43" s="139"/>
      <c r="BS43" s="140"/>
      <c r="BT43" s="148"/>
      <c r="BU43" s="140"/>
      <c r="BV43" s="142"/>
      <c r="BW43" s="139"/>
      <c r="BX43" s="140"/>
      <c r="BY43" s="142"/>
      <c r="BZ43" s="131"/>
      <c r="CA43" s="147"/>
      <c r="CB43" s="142"/>
      <c r="CC43" s="145"/>
      <c r="CD43" s="139"/>
      <c r="CE43" s="140"/>
      <c r="CF43" s="142"/>
      <c r="CG43" s="131"/>
      <c r="CH43" s="131"/>
      <c r="CI43" s="147"/>
      <c r="CJ43" s="148"/>
      <c r="CK43" s="131"/>
      <c r="CL43" s="146"/>
      <c r="CM43" s="139"/>
      <c r="CN43" s="140"/>
      <c r="CO43" s="142"/>
      <c r="CP43" s="131"/>
      <c r="CQ43" s="112"/>
      <c r="CR43" s="140"/>
      <c r="CS43" s="145"/>
      <c r="CT43" s="146"/>
      <c r="CU43" s="139"/>
      <c r="CV43" s="140"/>
      <c r="CW43" s="142"/>
      <c r="CX43" s="131"/>
      <c r="CY43" s="143"/>
      <c r="CZ43" s="137"/>
      <c r="DA43" s="112"/>
      <c r="DB43" s="112"/>
      <c r="DC43" s="137"/>
      <c r="DD43" s="112"/>
      <c r="DE43" s="112"/>
      <c r="DF43" s="137"/>
      <c r="DG43" s="112"/>
      <c r="DH43" s="112"/>
      <c r="DI43" s="137"/>
      <c r="DJ43" s="112"/>
      <c r="DK43" s="112"/>
      <c r="DL43" s="137"/>
      <c r="DM43" s="112"/>
      <c r="DN43" s="112"/>
      <c r="DO43" s="133"/>
      <c r="DP43" s="131"/>
      <c r="DQ43" s="131"/>
      <c r="DR43" s="138"/>
      <c r="DS43" s="131"/>
      <c r="DT43" s="112"/>
      <c r="DU43" s="133"/>
      <c r="DV43" s="21"/>
      <c r="DW43">
        <f>IF(((DZ42*60+EA42)-(DX42*60+DY42))-((H42*60+J42)-(D42*60+F42))&lt;-14,"エラー","")</f>
      </c>
    </row>
    <row r="44" spans="1:131" ht="9.75" customHeight="1" thickBot="1">
      <c r="A44" s="184"/>
      <c r="B44" s="94"/>
      <c r="C44" s="186"/>
      <c r="D44" s="177"/>
      <c r="E44" s="168" t="s">
        <v>19</v>
      </c>
      <c r="F44" s="180"/>
      <c r="G44" s="187" t="s">
        <v>20</v>
      </c>
      <c r="H44" s="177"/>
      <c r="I44" s="168" t="s">
        <v>19</v>
      </c>
      <c r="J44" s="180"/>
      <c r="K44" s="168" t="s">
        <v>20</v>
      </c>
      <c r="L44" s="182">
        <f>IF(D44="","",IF(F44&gt;=45,D44+1,D44))</f>
      </c>
      <c r="M44" s="79" t="s">
        <v>19</v>
      </c>
      <c r="N44" s="168">
        <f>IF(F44="","",IF(AND(F44&gt;=0,F44&lt;15),0,IF(AND(F44&gt;=15,F44&lt;30),30,IF(AND(F44&gt;=30,F44&lt;45),30,IF(AND(F44&gt;=45,F44&lt;=59),0)))))</f>
      </c>
      <c r="O44" s="170" t="s">
        <v>20</v>
      </c>
      <c r="P44" s="172">
        <f>IF(H44="","",IF(J44&gt;=45,H44+1,H44))</f>
      </c>
      <c r="Q44" s="79" t="s">
        <v>19</v>
      </c>
      <c r="R44" s="168">
        <f>IF(J44="","",IF(AND(J44&gt;=0,J44&lt;15),0,IF(AND(J44&gt;=15,J44&lt;30),30,IF(AND(J44&gt;=30,J44&lt;45),30,IF(AND(J44&gt;=45,J44&lt;=59),0)))))</f>
      </c>
      <c r="S44" s="175" t="s">
        <v>20</v>
      </c>
      <c r="T44" s="152">
        <f>IF(DO44=0,"",DO44)</f>
      </c>
      <c r="U44" s="153"/>
      <c r="V44" s="154">
        <f>IF(DR44=0,"",DR44)</f>
      </c>
      <c r="W44" s="155"/>
      <c r="X44" s="156">
        <f>IF(DU44=0,"",DU44)</f>
      </c>
      <c r="Y44" s="157"/>
      <c r="Z44" s="158">
        <f>AO44</f>
      </c>
      <c r="AA44" s="160"/>
      <c r="AB44" s="162">
        <f>IF(DW44="エラー","実績エラー","")</f>
      </c>
      <c r="AC44" s="163"/>
      <c r="AD44" s="164"/>
      <c r="AE44" s="150">
        <f>IF(AND(DW45="エラー",R44&lt;&gt;""),"実績エラー","")</f>
      </c>
      <c r="AF44" s="150"/>
      <c r="AG44" s="150"/>
      <c r="AH44" s="16"/>
      <c r="AI44" s="112">
        <f>IF(AND(D44&gt;=0,F44&gt;=0,H44&gt;=0,J44&gt;=0,C44="",D44&lt;&gt;"",F44&lt;&gt;"",H44&lt;&gt;"",J44&lt;&gt;""),1,0)</f>
        <v>0</v>
      </c>
      <c r="AJ44" s="112">
        <f>IF(OR(C44=1,C44=3),0,IF(C44="",0,1))</f>
        <v>0</v>
      </c>
      <c r="AK44" s="151">
        <f>IF(T44="",0,T44)</f>
        <v>0</v>
      </c>
      <c r="AL44" s="131">
        <f>IF(V44="",0,V44)</f>
        <v>0</v>
      </c>
      <c r="AM44" s="131">
        <f>IF(X44="",0,X44)</f>
        <v>0</v>
      </c>
      <c r="AN44" s="131">
        <f>SUM(AK44:AM45)</f>
        <v>0</v>
      </c>
      <c r="AO44" s="149">
        <f>IF(AN44=0,"",IF(AN44=0.5,1,""))</f>
      </c>
      <c r="AP44" s="112">
        <f>IF(C44=1,AK44,"")</f>
      </c>
      <c r="AQ44" s="112">
        <f>IF(C44=1,AL44,"")</f>
      </c>
      <c r="AR44" s="112">
        <f>IF(C44=1,AM44,"")</f>
      </c>
      <c r="AS44" s="112">
        <f>SUM(AP44:AR45)</f>
        <v>0</v>
      </c>
      <c r="AT44" s="112">
        <f>IF(AS44=0,"",AS44)</f>
      </c>
      <c r="AU44" s="112">
        <f>IF(C44=2,AK44,"")</f>
      </c>
      <c r="AV44" s="112">
        <f>IF(C44=2,AL44,"")</f>
      </c>
      <c r="AW44" s="112">
        <f>IF(C44=2,AM44,"")</f>
      </c>
      <c r="AX44" s="112">
        <f>SUM(AU44:AW45)</f>
        <v>0</v>
      </c>
      <c r="AY44" s="112">
        <f>IF(AX44=0,"",AX44)</f>
      </c>
      <c r="AZ44" s="112">
        <f>IF(C44=3,AK44,"")</f>
      </c>
      <c r="BA44" s="112">
        <f>IF(C44=3,AL44,"")</f>
      </c>
      <c r="BB44" s="112">
        <f>IF(C44=3,AM44,"")</f>
      </c>
      <c r="BC44" s="112">
        <f>SUM(AZ44:BB45)</f>
        <v>0</v>
      </c>
      <c r="BD44" s="112">
        <f>IF(BC44=0,"",BC44)</f>
      </c>
      <c r="BE44" s="112">
        <f>IF(C44=4,AK44,"")</f>
      </c>
      <c r="BF44" s="112">
        <f>IF(C44=4,AL44,"")</f>
      </c>
      <c r="BG44" s="112">
        <f>IF(C44=4,AM44,"")</f>
      </c>
      <c r="BH44" s="112">
        <f>SUM(BE44:BG45)</f>
        <v>0</v>
      </c>
      <c r="BI44" s="112">
        <f>IF(BH44=0,"",BH44)</f>
      </c>
      <c r="BK44" s="17">
        <f>IF(L44="","",L44)</f>
      </c>
      <c r="BL44" s="17">
        <f>IF(N44="","",N44)</f>
      </c>
      <c r="BM44" s="18">
        <f>IF(P44="","",P44)</f>
      </c>
      <c r="BN44" s="18">
        <f>IF(R44="","",R44)</f>
      </c>
      <c r="BO44" s="135">
        <f>SUM(BK45:BL45)</f>
        <v>0</v>
      </c>
      <c r="BP44" s="131">
        <f>SUM(BM45:BN45)</f>
        <v>0</v>
      </c>
      <c r="BQ44" s="131">
        <f>BP44-BO44</f>
        <v>0</v>
      </c>
      <c r="BR44" s="139">
        <f>IF(AND(BO44&gt;=0,BO44&lt;6),1,IF(AND(BO44&gt;=6,BO44&lt;8),2,IF(AND(BO44&gt;=8,BO44&lt;18),3,IF(AND(BO44&gt;=18,BO44&lt;22),4,IF(AND(BO44&gt;=22,BO44&lt;24),5,0)))))</f>
        <v>1</v>
      </c>
      <c r="BS44" s="140">
        <f>IF(BR44=1,3,IF(BR44=2,2,IF(BR44=3,1,IF(BR44=4,2,IF(BR44=5,3,0)))))</f>
        <v>3</v>
      </c>
      <c r="BT44" s="148">
        <f>IF(BR44=1,6,IF(BR44=2,8,IF(BR44=3,18,IF(BR44=4,22,IF(BR44=5,24,0)))))</f>
        <v>6</v>
      </c>
      <c r="BU44" s="144">
        <f>IF(BT44&gt;BP44,BQ44,BT44-BO44)</f>
        <v>0</v>
      </c>
      <c r="BV44" s="145">
        <f>BQ44-BU44</f>
        <v>0</v>
      </c>
      <c r="BW44" s="139">
        <f>IF(BV44&gt;0,BR44+1,0)</f>
        <v>0</v>
      </c>
      <c r="BX44" s="140">
        <f>IF(BW44=1,3,IF(BW44=2,2,IF(BW44=3,1,IF(BW44=4,2,IF(BW44=5,3,0)))))</f>
        <v>0</v>
      </c>
      <c r="BY44" s="141">
        <f>IF(BW44=1,0,IF(BW44=2,6,IF(BW44=3,8,IF(BW44=4,18,IF(BW44=5,22,0)))))</f>
        <v>0</v>
      </c>
      <c r="BZ44" s="131">
        <f>IF(BW44=1,6,IF(BW44=2,8,IF(BW44=3,18,IF(BW44=4,22,IF(BW44=5,24,0)))))</f>
        <v>0</v>
      </c>
      <c r="CA44" s="147">
        <f>IF(BV44&gt;CB44,BV44-CB44,IF(BV44=CB44,CB44,BV44))</f>
        <v>0</v>
      </c>
      <c r="CB44" s="142">
        <f>IF(BV44&gt;=BZ44-BY44,BV44-(BZ44-BY44),BV44)</f>
        <v>0</v>
      </c>
      <c r="CC44" s="145">
        <f>BQ44-(BU44+CA44)</f>
        <v>0</v>
      </c>
      <c r="CD44" s="139">
        <f>IF(CC44&gt;0,BW44+1,0)</f>
        <v>0</v>
      </c>
      <c r="CE44" s="140">
        <f>IF(CD44=1,3,IF(CD44=2,2,IF(CD44=3,1,IF(CD44=4,2,IF(CD44=5,3,0)))))</f>
        <v>0</v>
      </c>
      <c r="CF44" s="141">
        <f>IF(CD44=1,0,IF(CD44=2,6,IF(CD44=3,8,IF(CD44=4,18,IF(CD44=5,22,0)))))</f>
        <v>0</v>
      </c>
      <c r="CG44" s="131">
        <f>IF(CD44=1,6,IF(CD44=2,8,IF(CD44=3,18,IF(CD44=4,22,IF(CD44=5,24,0)))))</f>
        <v>0</v>
      </c>
      <c r="CH44" s="131">
        <f>CF44+CC44</f>
        <v>0</v>
      </c>
      <c r="CI44" s="147">
        <f>IF(CH44&gt;CG44,CG44-CF44,CH44-CF44)</f>
        <v>0</v>
      </c>
      <c r="CJ44" s="148">
        <f>CC44-CI44</f>
        <v>0</v>
      </c>
      <c r="CK44" s="131">
        <f>IF(CJ44&gt;=0,CG44,CJ44)</f>
        <v>0</v>
      </c>
      <c r="CL44" s="146">
        <f>IF(CJ44&gt;0,1,0)</f>
        <v>0</v>
      </c>
      <c r="CM44" s="139">
        <f>IF(CE44=0,0,CD44+1)</f>
        <v>0</v>
      </c>
      <c r="CN44" s="140">
        <f>IF(CM44=1,3,IF(CM44=2,2,IF(CM44=3,1,IF(CM44=4,2,IF(CM44=5,3,0)))))</f>
        <v>0</v>
      </c>
      <c r="CO44" s="141">
        <f>IF(CM44=1,0,IF(CM44=2,6,IF(CM44=3,8,IF(CM44=4,18,IF(CM44=5,22,0)))))</f>
        <v>0</v>
      </c>
      <c r="CP44" s="131">
        <f>IF(CM44=1,6,IF(CM44=2,8,IF(CM44=3,18,IF(CM44=4,22,IF(CM44=5,24,0)))))</f>
        <v>0</v>
      </c>
      <c r="CQ44" s="136">
        <f>CJ44+CO44</f>
        <v>0</v>
      </c>
      <c r="CR44" s="144">
        <f>IF(CQ44&gt;CP44,CP44-CO44,CQ44-CO44)</f>
        <v>0</v>
      </c>
      <c r="CS44" s="145">
        <f>IF(CR44&gt;0,CQ44-(CO44+CR44),0)</f>
        <v>0</v>
      </c>
      <c r="CT44" s="146">
        <f>IF(CR44&gt;0,1,0)</f>
        <v>0</v>
      </c>
      <c r="CU44" s="139">
        <f>IF(CT44=1,CM44+1,0)</f>
        <v>0</v>
      </c>
      <c r="CV44" s="140">
        <f>IF(CU44=1,3,IF(CU44=2,2,IF(CU44=3,1,IF(CU44=4,2,IF(CU44=5,3,0)))))</f>
        <v>0</v>
      </c>
      <c r="CW44" s="141">
        <f>IF(CU44=1,0,IF(CU44=2,6,IF(CU44=3,8,IF(CU44=4,18,IF(CU44=5,22,0)))))</f>
        <v>0</v>
      </c>
      <c r="CX44" s="131">
        <f>IF(CU44=1,6,IF(CU44=2,8,IF(CU44=3,18,IF(CU44=4,22,IF(CU44=5,24,0)))))</f>
        <v>0</v>
      </c>
      <c r="CY44" s="143">
        <f>IF(CU44&gt;0,CS44,0)</f>
        <v>0</v>
      </c>
      <c r="CZ44" s="137">
        <f>BR44</f>
        <v>1</v>
      </c>
      <c r="DA44" s="112">
        <f>BS44</f>
        <v>3</v>
      </c>
      <c r="DB44" s="136">
        <f>BU44</f>
        <v>0</v>
      </c>
      <c r="DC44" s="137">
        <f>BW44</f>
        <v>0</v>
      </c>
      <c r="DD44" s="112">
        <f>BX44</f>
        <v>0</v>
      </c>
      <c r="DE44" s="131">
        <f>CA44</f>
        <v>0</v>
      </c>
      <c r="DF44" s="137">
        <f>CD44</f>
        <v>0</v>
      </c>
      <c r="DG44" s="112">
        <f>CE44</f>
        <v>0</v>
      </c>
      <c r="DH44" s="131">
        <f>CI44</f>
        <v>0</v>
      </c>
      <c r="DI44" s="137">
        <f>CM44</f>
        <v>0</v>
      </c>
      <c r="DJ44" s="112">
        <f>CN44</f>
        <v>0</v>
      </c>
      <c r="DK44" s="136">
        <f>CR44</f>
        <v>0</v>
      </c>
      <c r="DL44" s="137">
        <f>CU44</f>
        <v>0</v>
      </c>
      <c r="DM44" s="112">
        <f>CV44</f>
        <v>0</v>
      </c>
      <c r="DN44" s="135">
        <f>CY44</f>
        <v>0</v>
      </c>
      <c r="DO44" s="133">
        <f>IF(DA44=1,DB44,IF(DD44=1,DE44,IF(DG44=1,DH44,IF(DJ44=1,DK44,IF(DM44=1,DN44,0)))))</f>
        <v>0</v>
      </c>
      <c r="DP44" s="131">
        <f>IF(CZ44=2,DB44,IF(DC44=2,DE44,IF(DF44=2,DH44,IF(DI44=2,DK44,IF(DL44=2,DN44,0)))))</f>
        <v>0</v>
      </c>
      <c r="DQ44" s="131">
        <f>IF(CZ44=4,DB44,IF(DC44=4,DE44,IF(DF44=4,DH44,IF(DI44=4,DK44,IF(DL44=4,DN44,0)))))</f>
        <v>0</v>
      </c>
      <c r="DR44" s="138">
        <f>DP44+DQ44</f>
        <v>0</v>
      </c>
      <c r="DS44" s="131">
        <f>IF(CZ44=1,DB44,IF(DC44=1,DE44,IF(DF44=1,DH44,IF(DI44=1,DK44,IF(DL44=1,DN44,0)))))</f>
        <v>0</v>
      </c>
      <c r="DT44" s="112">
        <f>IF(CZ44=5,DB44,IF(DC44=5,DE44,IF(DF44=5,DH44,IF(DI44=5,DK44,IF(DL44=5,DN44,0)))))</f>
        <v>0</v>
      </c>
      <c r="DU44" s="132">
        <f>DS44+DT44</f>
        <v>0</v>
      </c>
      <c r="DV44" s="21"/>
      <c r="DW44">
        <f>IF(((DZ44*60+EA44)-(DX44*60+DY44))-((H44*60+J44)-(D44*60+F44))&gt;15,"エラー","")</f>
      </c>
      <c r="DX44" s="54" t="str">
        <f>IF(D44="","0",IF(F44&gt;=45,D44+1,D44))</f>
        <v>0</v>
      </c>
      <c r="DY44" s="54" t="str">
        <f>IF(F44="","0",IF(AND(F44&gt;=0,F44&lt;15),0,IF(AND(F44&gt;=15,F44&lt;30),30,IF(AND(F44&gt;=30,F44&lt;45),30,IF(AND(F44&gt;=45,F44&lt;=59),0)))))</f>
        <v>0</v>
      </c>
      <c r="DZ44" s="54" t="str">
        <f>IF(H44="","0",IF(J44&gt;=45,H44+1,H44))</f>
        <v>0</v>
      </c>
      <c r="EA44" s="54" t="str">
        <f>IF(J44="","0",IF(AND(J44&gt;=0,J44&lt;15),0,IF(AND(J44&gt;=15,J44&lt;30),30,IF(AND(J44&gt;=30,J44&lt;45),30,IF(AND(J44&gt;=45,J44&lt;=59),0)))))</f>
        <v>0</v>
      </c>
    </row>
    <row r="45" spans="1:127" ht="9.75" customHeight="1" thickBot="1">
      <c r="A45" s="185"/>
      <c r="B45" s="97"/>
      <c r="C45" s="186"/>
      <c r="D45" s="178"/>
      <c r="E45" s="179"/>
      <c r="F45" s="181"/>
      <c r="G45" s="188"/>
      <c r="H45" s="178"/>
      <c r="I45" s="179"/>
      <c r="J45" s="181"/>
      <c r="K45" s="179"/>
      <c r="L45" s="183"/>
      <c r="M45" s="174"/>
      <c r="N45" s="169"/>
      <c r="O45" s="171"/>
      <c r="P45" s="173"/>
      <c r="Q45" s="174"/>
      <c r="R45" s="169"/>
      <c r="S45" s="176"/>
      <c r="T45" s="152"/>
      <c r="U45" s="153"/>
      <c r="V45" s="154"/>
      <c r="W45" s="155"/>
      <c r="X45" s="156"/>
      <c r="Y45" s="157"/>
      <c r="Z45" s="159"/>
      <c r="AA45" s="161"/>
      <c r="AB45" s="165"/>
      <c r="AC45" s="166"/>
      <c r="AD45" s="167"/>
      <c r="AE45" s="150"/>
      <c r="AF45" s="150"/>
      <c r="AG45" s="150"/>
      <c r="AH45" s="16"/>
      <c r="AI45" s="112"/>
      <c r="AJ45" s="112"/>
      <c r="AK45" s="151"/>
      <c r="AL45" s="131"/>
      <c r="AM45" s="131"/>
      <c r="AN45" s="131"/>
      <c r="AO45" s="149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K45" s="19">
        <f>BK44</f>
      </c>
      <c r="BL45" s="20">
        <f>IF(BL44="","",BL44/60)</f>
      </c>
      <c r="BM45">
        <f>BM44</f>
      </c>
      <c r="BN45">
        <f>IF(BN44="","",BN44/60)</f>
      </c>
      <c r="BO45" s="135"/>
      <c r="BP45" s="131"/>
      <c r="BQ45" s="131"/>
      <c r="BR45" s="139"/>
      <c r="BS45" s="140"/>
      <c r="BT45" s="148"/>
      <c r="BU45" s="140"/>
      <c r="BV45" s="142"/>
      <c r="BW45" s="139"/>
      <c r="BX45" s="140"/>
      <c r="BY45" s="142"/>
      <c r="BZ45" s="131"/>
      <c r="CA45" s="147"/>
      <c r="CB45" s="142"/>
      <c r="CC45" s="145"/>
      <c r="CD45" s="139"/>
      <c r="CE45" s="140"/>
      <c r="CF45" s="142"/>
      <c r="CG45" s="131"/>
      <c r="CH45" s="131"/>
      <c r="CI45" s="147"/>
      <c r="CJ45" s="148"/>
      <c r="CK45" s="131"/>
      <c r="CL45" s="146"/>
      <c r="CM45" s="139"/>
      <c r="CN45" s="140"/>
      <c r="CO45" s="142"/>
      <c r="CP45" s="131"/>
      <c r="CQ45" s="112"/>
      <c r="CR45" s="140"/>
      <c r="CS45" s="145"/>
      <c r="CT45" s="146"/>
      <c r="CU45" s="139"/>
      <c r="CV45" s="140"/>
      <c r="CW45" s="142"/>
      <c r="CX45" s="131"/>
      <c r="CY45" s="143"/>
      <c r="CZ45" s="137"/>
      <c r="DA45" s="112"/>
      <c r="DB45" s="112"/>
      <c r="DC45" s="137"/>
      <c r="DD45" s="112"/>
      <c r="DE45" s="112"/>
      <c r="DF45" s="137"/>
      <c r="DG45" s="112"/>
      <c r="DH45" s="112"/>
      <c r="DI45" s="137"/>
      <c r="DJ45" s="112"/>
      <c r="DK45" s="112"/>
      <c r="DL45" s="137"/>
      <c r="DM45" s="112"/>
      <c r="DN45" s="112"/>
      <c r="DO45" s="133"/>
      <c r="DP45" s="131"/>
      <c r="DQ45" s="131"/>
      <c r="DR45" s="138"/>
      <c r="DS45" s="131"/>
      <c r="DT45" s="112"/>
      <c r="DU45" s="133"/>
      <c r="DV45" s="21"/>
      <c r="DW45">
        <f>IF(((DZ44*60+EA44)-(DX44*60+DY44))-((H44*60+J44)-(D44*60+F44))&lt;-14,"エラー","")</f>
      </c>
    </row>
    <row r="46" spans="1:131" ht="9.75" customHeight="1" thickBot="1">
      <c r="A46" s="184"/>
      <c r="B46" s="94"/>
      <c r="C46" s="186"/>
      <c r="D46" s="177"/>
      <c r="E46" s="168" t="s">
        <v>19</v>
      </c>
      <c r="F46" s="180"/>
      <c r="G46" s="187" t="s">
        <v>20</v>
      </c>
      <c r="H46" s="177"/>
      <c r="I46" s="168" t="s">
        <v>19</v>
      </c>
      <c r="J46" s="180"/>
      <c r="K46" s="168" t="s">
        <v>20</v>
      </c>
      <c r="L46" s="182">
        <f>IF(D46="","",IF(F46&gt;=45,D46+1,D46))</f>
      </c>
      <c r="M46" s="79" t="s">
        <v>19</v>
      </c>
      <c r="N46" s="168">
        <f>IF(F46="","",IF(AND(F46&gt;=0,F46&lt;15),0,IF(AND(F46&gt;=15,F46&lt;30),30,IF(AND(F46&gt;=30,F46&lt;45),30,IF(AND(F46&gt;=45,F46&lt;=59),0)))))</f>
      </c>
      <c r="O46" s="170" t="s">
        <v>20</v>
      </c>
      <c r="P46" s="172">
        <f>IF(H46="","",IF(J46&gt;=45,H46+1,H46))</f>
      </c>
      <c r="Q46" s="79" t="s">
        <v>19</v>
      </c>
      <c r="R46" s="168">
        <f>IF(J46="","",IF(AND(J46&gt;=0,J46&lt;15),0,IF(AND(J46&gt;=15,J46&lt;30),30,IF(AND(J46&gt;=30,J46&lt;45),30,IF(AND(J46&gt;=45,J46&lt;=59),0)))))</f>
      </c>
      <c r="S46" s="175" t="s">
        <v>20</v>
      </c>
      <c r="T46" s="152">
        <f>IF(DO46=0,"",DO46)</f>
      </c>
      <c r="U46" s="153"/>
      <c r="V46" s="154">
        <f>IF(DR46=0,"",DR46)</f>
      </c>
      <c r="W46" s="155"/>
      <c r="X46" s="156">
        <f>IF(DU46=0,"",DU46)</f>
      </c>
      <c r="Y46" s="157"/>
      <c r="Z46" s="158">
        <f>AO46</f>
      </c>
      <c r="AA46" s="160"/>
      <c r="AB46" s="162">
        <f>IF(DW46="エラー","実績エラー","")</f>
      </c>
      <c r="AC46" s="163"/>
      <c r="AD46" s="164"/>
      <c r="AE46" s="150">
        <f>IF(AND(DW47="エラー",R46&lt;&gt;""),"実績エラー","")</f>
      </c>
      <c r="AF46" s="150"/>
      <c r="AG46" s="150"/>
      <c r="AH46" s="16"/>
      <c r="AI46" s="112">
        <f>IF(AND(D46&gt;=0,F46&gt;=0,H46&gt;=0,J46&gt;=0,C46="",D46&lt;&gt;"",F46&lt;&gt;"",H46&lt;&gt;"",J46&lt;&gt;""),1,0)</f>
        <v>0</v>
      </c>
      <c r="AJ46" s="112">
        <f>IF(OR(C46=1,C46=3),0,IF(C46="",0,1))</f>
        <v>0</v>
      </c>
      <c r="AK46" s="151">
        <f>IF(T46="",0,T46)</f>
        <v>0</v>
      </c>
      <c r="AL46" s="131">
        <f>IF(V46="",0,V46)</f>
        <v>0</v>
      </c>
      <c r="AM46" s="131">
        <f>IF(X46="",0,X46)</f>
        <v>0</v>
      </c>
      <c r="AN46" s="131">
        <f>SUM(AK46:AM47)</f>
        <v>0</v>
      </c>
      <c r="AO46" s="149">
        <f>IF(AN46=0,"",IF(AN46=0.5,1,""))</f>
      </c>
      <c r="AP46" s="112">
        <f>IF(C46=1,AK46,"")</f>
      </c>
      <c r="AQ46" s="112">
        <f>IF(C46=1,AL46,"")</f>
      </c>
      <c r="AR46" s="112">
        <f>IF(C46=1,AM46,"")</f>
      </c>
      <c r="AS46" s="112">
        <f>SUM(AP46:AR47)</f>
        <v>0</v>
      </c>
      <c r="AT46" s="112">
        <f>IF(AS46=0,"",AS46)</f>
      </c>
      <c r="AU46" s="112">
        <f>IF(C46=2,AK46,"")</f>
      </c>
      <c r="AV46" s="112">
        <f>IF(C46=2,AL46,"")</f>
      </c>
      <c r="AW46" s="112">
        <f>IF(C46=2,AM46,"")</f>
      </c>
      <c r="AX46" s="112">
        <f>SUM(AU46:AW47)</f>
        <v>0</v>
      </c>
      <c r="AY46" s="112">
        <f>IF(AX46=0,"",AX46)</f>
      </c>
      <c r="AZ46" s="112">
        <f>IF(C46=3,AK46,"")</f>
      </c>
      <c r="BA46" s="112">
        <f>IF(C46=3,AL46,"")</f>
      </c>
      <c r="BB46" s="112">
        <f>IF(C46=3,AM46,"")</f>
      </c>
      <c r="BC46" s="112">
        <f>SUM(AZ46:BB47)</f>
        <v>0</v>
      </c>
      <c r="BD46" s="112">
        <f>IF(BC46=0,"",BC46)</f>
      </c>
      <c r="BE46" s="112">
        <f>IF(C46=4,AK46,"")</f>
      </c>
      <c r="BF46" s="112">
        <f>IF(C46=4,AL46,"")</f>
      </c>
      <c r="BG46" s="112">
        <f>IF(C46=4,AM46,"")</f>
      </c>
      <c r="BH46" s="112">
        <f>SUM(BE46:BG47)</f>
        <v>0</v>
      </c>
      <c r="BI46" s="112">
        <f>IF(BH46=0,"",BH46)</f>
      </c>
      <c r="BK46" s="17">
        <f>IF(L46="","",L46)</f>
      </c>
      <c r="BL46" s="17">
        <f>IF(N46="","",N46)</f>
      </c>
      <c r="BM46" s="18">
        <f>IF(P46="","",P46)</f>
      </c>
      <c r="BN46" s="18">
        <f>IF(R46="","",R46)</f>
      </c>
      <c r="BO46" s="135">
        <f>SUM(BK47:BL47)</f>
        <v>0</v>
      </c>
      <c r="BP46" s="131">
        <f>SUM(BM47:BN47)</f>
        <v>0</v>
      </c>
      <c r="BQ46" s="131">
        <f>BP46-BO46</f>
        <v>0</v>
      </c>
      <c r="BR46" s="139">
        <f>IF(AND(BO46&gt;=0,BO46&lt;6),1,IF(AND(BO46&gt;=6,BO46&lt;8),2,IF(AND(BO46&gt;=8,BO46&lt;18),3,IF(AND(BO46&gt;=18,BO46&lt;22),4,IF(AND(BO46&gt;=22,BO46&lt;24),5,0)))))</f>
        <v>1</v>
      </c>
      <c r="BS46" s="140">
        <f>IF(BR46=1,3,IF(BR46=2,2,IF(BR46=3,1,IF(BR46=4,2,IF(BR46=5,3,0)))))</f>
        <v>3</v>
      </c>
      <c r="BT46" s="148">
        <f>IF(BR46=1,6,IF(BR46=2,8,IF(BR46=3,18,IF(BR46=4,22,IF(BR46=5,24,0)))))</f>
        <v>6</v>
      </c>
      <c r="BU46" s="144">
        <f>IF(BT46&gt;BP46,BQ46,BT46-BO46)</f>
        <v>0</v>
      </c>
      <c r="BV46" s="145">
        <f>BQ46-BU46</f>
        <v>0</v>
      </c>
      <c r="BW46" s="139">
        <f>IF(BV46&gt;0,BR46+1,0)</f>
        <v>0</v>
      </c>
      <c r="BX46" s="140">
        <f>IF(BW46=1,3,IF(BW46=2,2,IF(BW46=3,1,IF(BW46=4,2,IF(BW46=5,3,0)))))</f>
        <v>0</v>
      </c>
      <c r="BY46" s="141">
        <f>IF(BW46=1,0,IF(BW46=2,6,IF(BW46=3,8,IF(BW46=4,18,IF(BW46=5,22,0)))))</f>
        <v>0</v>
      </c>
      <c r="BZ46" s="131">
        <f>IF(BW46=1,6,IF(BW46=2,8,IF(BW46=3,18,IF(BW46=4,22,IF(BW46=5,24,0)))))</f>
        <v>0</v>
      </c>
      <c r="CA46" s="147">
        <f>IF(BV46&gt;CB46,BV46-CB46,IF(BV46=CB46,CB46,BV46))</f>
        <v>0</v>
      </c>
      <c r="CB46" s="142">
        <f>IF(BV46&gt;=BZ46-BY46,BV46-(BZ46-BY46),BV46)</f>
        <v>0</v>
      </c>
      <c r="CC46" s="145">
        <f>BQ46-(BU46+CA46)</f>
        <v>0</v>
      </c>
      <c r="CD46" s="139">
        <f>IF(CC46&gt;0,BW46+1,0)</f>
        <v>0</v>
      </c>
      <c r="CE46" s="140">
        <f>IF(CD46=1,3,IF(CD46=2,2,IF(CD46=3,1,IF(CD46=4,2,IF(CD46=5,3,0)))))</f>
        <v>0</v>
      </c>
      <c r="CF46" s="141">
        <f>IF(CD46=1,0,IF(CD46=2,6,IF(CD46=3,8,IF(CD46=4,18,IF(CD46=5,22,0)))))</f>
        <v>0</v>
      </c>
      <c r="CG46" s="131">
        <f>IF(CD46=1,6,IF(CD46=2,8,IF(CD46=3,18,IF(CD46=4,22,IF(CD46=5,24,0)))))</f>
        <v>0</v>
      </c>
      <c r="CH46" s="131">
        <f>CF46+CC46</f>
        <v>0</v>
      </c>
      <c r="CI46" s="147">
        <f>IF(CH46&gt;CG46,CG46-CF46,CH46-CF46)</f>
        <v>0</v>
      </c>
      <c r="CJ46" s="148">
        <f>CC46-CI46</f>
        <v>0</v>
      </c>
      <c r="CK46" s="131">
        <f>IF(CJ46&gt;=0,CG46,CJ46)</f>
        <v>0</v>
      </c>
      <c r="CL46" s="146">
        <f>IF(CJ46&gt;0,1,0)</f>
        <v>0</v>
      </c>
      <c r="CM46" s="139">
        <f>IF(CE46=0,0,CD46+1)</f>
        <v>0</v>
      </c>
      <c r="CN46" s="140">
        <f>IF(CM46=1,3,IF(CM46=2,2,IF(CM46=3,1,IF(CM46=4,2,IF(CM46=5,3,0)))))</f>
        <v>0</v>
      </c>
      <c r="CO46" s="141">
        <f>IF(CM46=1,0,IF(CM46=2,6,IF(CM46=3,8,IF(CM46=4,18,IF(CM46=5,22,0)))))</f>
        <v>0</v>
      </c>
      <c r="CP46" s="131">
        <f>IF(CM46=1,6,IF(CM46=2,8,IF(CM46=3,18,IF(CM46=4,22,IF(CM46=5,24,0)))))</f>
        <v>0</v>
      </c>
      <c r="CQ46" s="136">
        <f>CJ46+CO46</f>
        <v>0</v>
      </c>
      <c r="CR46" s="144">
        <f>IF(CQ46&gt;CP46,CP46-CO46,CQ46-CO46)</f>
        <v>0</v>
      </c>
      <c r="CS46" s="145">
        <f>IF(CR46&gt;0,CQ46-(CO46+CR46),0)</f>
        <v>0</v>
      </c>
      <c r="CT46" s="146">
        <f>IF(CR46&gt;0,1,0)</f>
        <v>0</v>
      </c>
      <c r="CU46" s="139">
        <f>IF(CT46=1,CM46+1,0)</f>
        <v>0</v>
      </c>
      <c r="CV46" s="140">
        <f>IF(CU46=1,3,IF(CU46=2,2,IF(CU46=3,1,IF(CU46=4,2,IF(CU46=5,3,0)))))</f>
        <v>0</v>
      </c>
      <c r="CW46" s="141">
        <f>IF(CU46=1,0,IF(CU46=2,6,IF(CU46=3,8,IF(CU46=4,18,IF(CU46=5,22,0)))))</f>
        <v>0</v>
      </c>
      <c r="CX46" s="131">
        <f>IF(CU46=1,6,IF(CU46=2,8,IF(CU46=3,18,IF(CU46=4,22,IF(CU46=5,24,0)))))</f>
        <v>0</v>
      </c>
      <c r="CY46" s="143">
        <f>IF(CU46&gt;0,CS46,0)</f>
        <v>0</v>
      </c>
      <c r="CZ46" s="137">
        <f>BR46</f>
        <v>1</v>
      </c>
      <c r="DA46" s="112">
        <f>BS46</f>
        <v>3</v>
      </c>
      <c r="DB46" s="136">
        <f>BU46</f>
        <v>0</v>
      </c>
      <c r="DC46" s="137">
        <f>BW46</f>
        <v>0</v>
      </c>
      <c r="DD46" s="112">
        <f>BX46</f>
        <v>0</v>
      </c>
      <c r="DE46" s="131">
        <f>CA46</f>
        <v>0</v>
      </c>
      <c r="DF46" s="137">
        <f>CD46</f>
        <v>0</v>
      </c>
      <c r="DG46" s="112">
        <f>CE46</f>
        <v>0</v>
      </c>
      <c r="DH46" s="131">
        <f>CI46</f>
        <v>0</v>
      </c>
      <c r="DI46" s="137">
        <f>CM46</f>
        <v>0</v>
      </c>
      <c r="DJ46" s="112">
        <f>CN46</f>
        <v>0</v>
      </c>
      <c r="DK46" s="136">
        <f>CR46</f>
        <v>0</v>
      </c>
      <c r="DL46" s="137">
        <f>CU46</f>
        <v>0</v>
      </c>
      <c r="DM46" s="112">
        <f>CV46</f>
        <v>0</v>
      </c>
      <c r="DN46" s="135">
        <f>CY46</f>
        <v>0</v>
      </c>
      <c r="DO46" s="133">
        <f>IF(DA46=1,DB46,IF(DD46=1,DE46,IF(DG46=1,DH46,IF(DJ46=1,DK46,IF(DM46=1,DN46,0)))))</f>
        <v>0</v>
      </c>
      <c r="DP46" s="131">
        <f>IF(CZ46=2,DB46,IF(DC46=2,DE46,IF(DF46=2,DH46,IF(DI46=2,DK46,IF(DL46=2,DN46,0)))))</f>
        <v>0</v>
      </c>
      <c r="DQ46" s="131">
        <f>IF(CZ46=4,DB46,IF(DC46=4,DE46,IF(DF46=4,DH46,IF(DI46=4,DK46,IF(DL46=4,DN46,0)))))</f>
        <v>0</v>
      </c>
      <c r="DR46" s="138">
        <f>DP46+DQ46</f>
        <v>0</v>
      </c>
      <c r="DS46" s="131">
        <f>IF(CZ46=1,DB46,IF(DC46=1,DE46,IF(DF46=1,DH46,IF(DI46=1,DK46,IF(DL46=1,DN46,0)))))</f>
        <v>0</v>
      </c>
      <c r="DT46" s="112">
        <f>IF(CZ46=5,DB46,IF(DC46=5,DE46,IF(DF46=5,DH46,IF(DI46=5,DK46,IF(DL46=5,DN46,0)))))</f>
        <v>0</v>
      </c>
      <c r="DU46" s="132">
        <f>DS46+DT46</f>
        <v>0</v>
      </c>
      <c r="DV46" s="21"/>
      <c r="DW46">
        <f>IF(((DZ46*60+EA46)-(DX46*60+DY46))-((H46*60+J46)-(D46*60+F46))&gt;15,"エラー","")</f>
      </c>
      <c r="DX46" s="54" t="str">
        <f>IF(D46="","0",IF(F46&gt;=45,D46+1,D46))</f>
        <v>0</v>
      </c>
      <c r="DY46" s="54" t="str">
        <f>IF(F46="","0",IF(AND(F46&gt;=0,F46&lt;15),0,IF(AND(F46&gt;=15,F46&lt;30),30,IF(AND(F46&gt;=30,F46&lt;45),30,IF(AND(F46&gt;=45,F46&lt;=59),0)))))</f>
        <v>0</v>
      </c>
      <c r="DZ46" s="54" t="str">
        <f>IF(H46="","0",IF(J46&gt;=45,H46+1,H46))</f>
        <v>0</v>
      </c>
      <c r="EA46" s="54" t="str">
        <f>IF(J46="","0",IF(AND(J46&gt;=0,J46&lt;15),0,IF(AND(J46&gt;=15,J46&lt;30),30,IF(AND(J46&gt;=30,J46&lt;45),30,IF(AND(J46&gt;=45,J46&lt;=59),0)))))</f>
        <v>0</v>
      </c>
    </row>
    <row r="47" spans="1:127" ht="9.75" customHeight="1" thickBot="1">
      <c r="A47" s="185"/>
      <c r="B47" s="97"/>
      <c r="C47" s="186"/>
      <c r="D47" s="178"/>
      <c r="E47" s="179"/>
      <c r="F47" s="181"/>
      <c r="G47" s="188"/>
      <c r="H47" s="178"/>
      <c r="I47" s="179"/>
      <c r="J47" s="181"/>
      <c r="K47" s="179"/>
      <c r="L47" s="183"/>
      <c r="M47" s="174"/>
      <c r="N47" s="169"/>
      <c r="O47" s="171"/>
      <c r="P47" s="173"/>
      <c r="Q47" s="174"/>
      <c r="R47" s="169"/>
      <c r="S47" s="176"/>
      <c r="T47" s="152"/>
      <c r="U47" s="153"/>
      <c r="V47" s="154"/>
      <c r="W47" s="155"/>
      <c r="X47" s="156"/>
      <c r="Y47" s="157"/>
      <c r="Z47" s="159"/>
      <c r="AA47" s="161"/>
      <c r="AB47" s="165"/>
      <c r="AC47" s="166"/>
      <c r="AD47" s="167"/>
      <c r="AE47" s="150"/>
      <c r="AF47" s="150"/>
      <c r="AG47" s="150"/>
      <c r="AH47" s="16"/>
      <c r="AI47" s="112"/>
      <c r="AJ47" s="112"/>
      <c r="AK47" s="151"/>
      <c r="AL47" s="131"/>
      <c r="AM47" s="131"/>
      <c r="AN47" s="131"/>
      <c r="AO47" s="149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K47" s="19">
        <f>BK46</f>
      </c>
      <c r="BL47" s="20">
        <f>IF(BL46="","",BL46/60)</f>
      </c>
      <c r="BM47">
        <f>BM46</f>
      </c>
      <c r="BN47">
        <f>IF(BN46="","",BN46/60)</f>
      </c>
      <c r="BO47" s="135"/>
      <c r="BP47" s="131"/>
      <c r="BQ47" s="131"/>
      <c r="BR47" s="139"/>
      <c r="BS47" s="140"/>
      <c r="BT47" s="148"/>
      <c r="BU47" s="140"/>
      <c r="BV47" s="142"/>
      <c r="BW47" s="139"/>
      <c r="BX47" s="140"/>
      <c r="BY47" s="142"/>
      <c r="BZ47" s="131"/>
      <c r="CA47" s="147"/>
      <c r="CB47" s="142"/>
      <c r="CC47" s="145"/>
      <c r="CD47" s="139"/>
      <c r="CE47" s="140"/>
      <c r="CF47" s="142"/>
      <c r="CG47" s="131"/>
      <c r="CH47" s="131"/>
      <c r="CI47" s="147"/>
      <c r="CJ47" s="148"/>
      <c r="CK47" s="131"/>
      <c r="CL47" s="146"/>
      <c r="CM47" s="139"/>
      <c r="CN47" s="140"/>
      <c r="CO47" s="142"/>
      <c r="CP47" s="131"/>
      <c r="CQ47" s="112"/>
      <c r="CR47" s="140"/>
      <c r="CS47" s="145"/>
      <c r="CT47" s="146"/>
      <c r="CU47" s="139"/>
      <c r="CV47" s="140"/>
      <c r="CW47" s="142"/>
      <c r="CX47" s="131"/>
      <c r="CY47" s="143"/>
      <c r="CZ47" s="137"/>
      <c r="DA47" s="112"/>
      <c r="DB47" s="112"/>
      <c r="DC47" s="137"/>
      <c r="DD47" s="112"/>
      <c r="DE47" s="112"/>
      <c r="DF47" s="137"/>
      <c r="DG47" s="112"/>
      <c r="DH47" s="112"/>
      <c r="DI47" s="137"/>
      <c r="DJ47" s="112"/>
      <c r="DK47" s="112"/>
      <c r="DL47" s="137"/>
      <c r="DM47" s="112"/>
      <c r="DN47" s="112"/>
      <c r="DO47" s="133"/>
      <c r="DP47" s="131"/>
      <c r="DQ47" s="131"/>
      <c r="DR47" s="138"/>
      <c r="DS47" s="131"/>
      <c r="DT47" s="112"/>
      <c r="DU47" s="133"/>
      <c r="DV47" s="21"/>
      <c r="DW47">
        <f>IF(((DZ46*60+EA46)-(DX46*60+DY46))-((H46*60+J46)-(D46*60+F46))&lt;-14,"エラー","")</f>
      </c>
    </row>
    <row r="48" spans="1:131" ht="9.75" customHeight="1" thickBot="1">
      <c r="A48" s="184"/>
      <c r="B48" s="94"/>
      <c r="C48" s="186"/>
      <c r="D48" s="177"/>
      <c r="E48" s="168" t="s">
        <v>19</v>
      </c>
      <c r="F48" s="180"/>
      <c r="G48" s="187" t="s">
        <v>20</v>
      </c>
      <c r="H48" s="177"/>
      <c r="I48" s="168" t="s">
        <v>19</v>
      </c>
      <c r="J48" s="180"/>
      <c r="K48" s="168" t="s">
        <v>20</v>
      </c>
      <c r="L48" s="182">
        <f>IF(D48="","",IF(F48&gt;=45,D48+1,D48))</f>
      </c>
      <c r="M48" s="79" t="s">
        <v>19</v>
      </c>
      <c r="N48" s="168">
        <f>IF(F48="","",IF(AND(F48&gt;=0,F48&lt;15),0,IF(AND(F48&gt;=15,F48&lt;30),30,IF(AND(F48&gt;=30,F48&lt;45),30,IF(AND(F48&gt;=45,F48&lt;=59),0)))))</f>
      </c>
      <c r="O48" s="170" t="s">
        <v>20</v>
      </c>
      <c r="P48" s="172">
        <f>IF(H48="","",IF(J48&gt;=45,H48+1,H48))</f>
      </c>
      <c r="Q48" s="79" t="s">
        <v>19</v>
      </c>
      <c r="R48" s="168">
        <f>IF(J48="","",IF(AND(J48&gt;=0,J48&lt;15),0,IF(AND(J48&gt;=15,J48&lt;30),30,IF(AND(J48&gt;=30,J48&lt;45),30,IF(AND(J48&gt;=45,J48&lt;=59),0)))))</f>
      </c>
      <c r="S48" s="175" t="s">
        <v>20</v>
      </c>
      <c r="T48" s="152">
        <f>IF(DO48=0,"",DO48)</f>
      </c>
      <c r="U48" s="153"/>
      <c r="V48" s="154">
        <f>IF(DR48=0,"",DR48)</f>
      </c>
      <c r="W48" s="155"/>
      <c r="X48" s="156">
        <f>IF(DU48=0,"",DU48)</f>
      </c>
      <c r="Y48" s="157"/>
      <c r="Z48" s="158">
        <f>AO48</f>
      </c>
      <c r="AA48" s="160"/>
      <c r="AB48" s="162">
        <f>IF(DW48="エラー","実績エラー","")</f>
      </c>
      <c r="AC48" s="163"/>
      <c r="AD48" s="164"/>
      <c r="AE48" s="150">
        <f>IF(AND(DW49="エラー",R48&lt;&gt;""),"実績エラー","")</f>
      </c>
      <c r="AF48" s="150"/>
      <c r="AG48" s="150"/>
      <c r="AH48" s="16"/>
      <c r="AI48" s="112">
        <f>IF(AND(D48&gt;=0,F48&gt;=0,H48&gt;=0,J48&gt;=0,C48="",D48&lt;&gt;"",F48&lt;&gt;"",H48&lt;&gt;"",J48&lt;&gt;""),1,0)</f>
        <v>0</v>
      </c>
      <c r="AJ48" s="112">
        <f>IF(OR(C48=1,C48=3),0,IF(C48="",0,1))</f>
        <v>0</v>
      </c>
      <c r="AK48" s="151">
        <f>IF(T48="",0,T48)</f>
        <v>0</v>
      </c>
      <c r="AL48" s="131">
        <f>IF(V48="",0,V48)</f>
        <v>0</v>
      </c>
      <c r="AM48" s="131">
        <f>IF(X48="",0,X48)</f>
        <v>0</v>
      </c>
      <c r="AN48" s="131">
        <f>SUM(AK48:AM49)</f>
        <v>0</v>
      </c>
      <c r="AO48" s="149">
        <f>IF(AN48=0,"",IF(AN48=0.5,1,""))</f>
      </c>
      <c r="AP48" s="112">
        <f>IF(C48=1,AK48,"")</f>
      </c>
      <c r="AQ48" s="112">
        <f>IF(C48=1,AL48,"")</f>
      </c>
      <c r="AR48" s="112">
        <f>IF(C48=1,AM48,"")</f>
      </c>
      <c r="AS48" s="112">
        <f>SUM(AP48:AR49)</f>
        <v>0</v>
      </c>
      <c r="AT48" s="112">
        <f>IF(AS48=0,"",AS48)</f>
      </c>
      <c r="AU48" s="112">
        <f>IF(C48=2,AK48,"")</f>
      </c>
      <c r="AV48" s="112">
        <f>IF(C48=2,AL48,"")</f>
      </c>
      <c r="AW48" s="112">
        <f>IF(C48=2,AM48,"")</f>
      </c>
      <c r="AX48" s="112">
        <f>SUM(AU48:AW49)</f>
        <v>0</v>
      </c>
      <c r="AY48" s="112">
        <f>IF(AX48=0,"",AX48)</f>
      </c>
      <c r="AZ48" s="112">
        <f>IF(C48=3,AK48,"")</f>
      </c>
      <c r="BA48" s="112">
        <f>IF(C48=3,AL48,"")</f>
      </c>
      <c r="BB48" s="112">
        <f>IF(C48=3,AM48,"")</f>
      </c>
      <c r="BC48" s="112">
        <f>SUM(AZ48:BB49)</f>
        <v>0</v>
      </c>
      <c r="BD48" s="112">
        <f>IF(BC48=0,"",BC48)</f>
      </c>
      <c r="BE48" s="112">
        <f>IF(C48=4,AK48,"")</f>
      </c>
      <c r="BF48" s="112">
        <f>IF(C48=4,AL48,"")</f>
      </c>
      <c r="BG48" s="112">
        <f>IF(C48=4,AM48,"")</f>
      </c>
      <c r="BH48" s="112">
        <f>SUM(BE48:BG49)</f>
        <v>0</v>
      </c>
      <c r="BI48" s="112">
        <f>IF(BH48=0,"",BH48)</f>
      </c>
      <c r="BK48" s="17">
        <f>IF(L48="","",L48)</f>
      </c>
      <c r="BL48" s="17">
        <f>IF(N48="","",N48)</f>
      </c>
      <c r="BM48" s="18">
        <f>IF(P48="","",P48)</f>
      </c>
      <c r="BN48" s="18">
        <f>IF(R48="","",R48)</f>
      </c>
      <c r="BO48" s="135">
        <f>SUM(BK49:BL49)</f>
        <v>0</v>
      </c>
      <c r="BP48" s="131">
        <f>SUM(BM49:BN49)</f>
        <v>0</v>
      </c>
      <c r="BQ48" s="131">
        <f>BP48-BO48</f>
        <v>0</v>
      </c>
      <c r="BR48" s="139">
        <f>IF(AND(BO48&gt;=0,BO48&lt;6),1,IF(AND(BO48&gt;=6,BO48&lt;8),2,IF(AND(BO48&gt;=8,BO48&lt;18),3,IF(AND(BO48&gt;=18,BO48&lt;22),4,IF(AND(BO48&gt;=22,BO48&lt;24),5,0)))))</f>
        <v>1</v>
      </c>
      <c r="BS48" s="140">
        <f>IF(BR48=1,3,IF(BR48=2,2,IF(BR48=3,1,IF(BR48=4,2,IF(BR48=5,3,0)))))</f>
        <v>3</v>
      </c>
      <c r="BT48" s="148">
        <f>IF(BR48=1,6,IF(BR48=2,8,IF(BR48=3,18,IF(BR48=4,22,IF(BR48=5,24,0)))))</f>
        <v>6</v>
      </c>
      <c r="BU48" s="144">
        <f>IF(BT48&gt;BP48,BQ48,BT48-BO48)</f>
        <v>0</v>
      </c>
      <c r="BV48" s="145">
        <f>BQ48-BU48</f>
        <v>0</v>
      </c>
      <c r="BW48" s="139">
        <f>IF(BV48&gt;0,BR48+1,0)</f>
        <v>0</v>
      </c>
      <c r="BX48" s="140">
        <f>IF(BW48=1,3,IF(BW48=2,2,IF(BW48=3,1,IF(BW48=4,2,IF(BW48=5,3,0)))))</f>
        <v>0</v>
      </c>
      <c r="BY48" s="141">
        <f>IF(BW48=1,0,IF(BW48=2,6,IF(BW48=3,8,IF(BW48=4,18,IF(BW48=5,22,0)))))</f>
        <v>0</v>
      </c>
      <c r="BZ48" s="131">
        <f>IF(BW48=1,6,IF(BW48=2,8,IF(BW48=3,18,IF(BW48=4,22,IF(BW48=5,24,0)))))</f>
        <v>0</v>
      </c>
      <c r="CA48" s="147">
        <f>IF(BV48&gt;CB48,BV48-CB48,IF(BV48=CB48,CB48,BV48))</f>
        <v>0</v>
      </c>
      <c r="CB48" s="142">
        <f>IF(BV48&gt;=BZ48-BY48,BV48-(BZ48-BY48),BV48)</f>
        <v>0</v>
      </c>
      <c r="CC48" s="145">
        <f>BQ48-(BU48+CA48)</f>
        <v>0</v>
      </c>
      <c r="CD48" s="139">
        <f>IF(CC48&gt;0,BW48+1,0)</f>
        <v>0</v>
      </c>
      <c r="CE48" s="140">
        <f>IF(CD48=1,3,IF(CD48=2,2,IF(CD48=3,1,IF(CD48=4,2,IF(CD48=5,3,0)))))</f>
        <v>0</v>
      </c>
      <c r="CF48" s="141">
        <f>IF(CD48=1,0,IF(CD48=2,6,IF(CD48=3,8,IF(CD48=4,18,IF(CD48=5,22,0)))))</f>
        <v>0</v>
      </c>
      <c r="CG48" s="131">
        <f>IF(CD48=1,6,IF(CD48=2,8,IF(CD48=3,18,IF(CD48=4,22,IF(CD48=5,24,0)))))</f>
        <v>0</v>
      </c>
      <c r="CH48" s="131">
        <f>CF48+CC48</f>
        <v>0</v>
      </c>
      <c r="CI48" s="147">
        <f>IF(CH48&gt;CG48,CG48-CF48,CH48-CF48)</f>
        <v>0</v>
      </c>
      <c r="CJ48" s="148">
        <f>CC48-CI48</f>
        <v>0</v>
      </c>
      <c r="CK48" s="131">
        <f>IF(CJ48&gt;=0,CG48,CJ48)</f>
        <v>0</v>
      </c>
      <c r="CL48" s="146">
        <f>IF(CJ48&gt;0,1,0)</f>
        <v>0</v>
      </c>
      <c r="CM48" s="139">
        <f>IF(CE48=0,0,CD48+1)</f>
        <v>0</v>
      </c>
      <c r="CN48" s="140">
        <f>IF(CM48=1,3,IF(CM48=2,2,IF(CM48=3,1,IF(CM48=4,2,IF(CM48=5,3,0)))))</f>
        <v>0</v>
      </c>
      <c r="CO48" s="141">
        <f>IF(CM48=1,0,IF(CM48=2,6,IF(CM48=3,8,IF(CM48=4,18,IF(CM48=5,22,0)))))</f>
        <v>0</v>
      </c>
      <c r="CP48" s="131">
        <f>IF(CM48=1,6,IF(CM48=2,8,IF(CM48=3,18,IF(CM48=4,22,IF(CM48=5,24,0)))))</f>
        <v>0</v>
      </c>
      <c r="CQ48" s="136">
        <f>CJ48+CO48</f>
        <v>0</v>
      </c>
      <c r="CR48" s="144">
        <f>IF(CQ48&gt;CP48,CP48-CO48,CQ48-CO48)</f>
        <v>0</v>
      </c>
      <c r="CS48" s="145">
        <f>IF(CR48&gt;0,CQ48-(CO48+CR48),0)</f>
        <v>0</v>
      </c>
      <c r="CT48" s="146">
        <f>IF(CR48&gt;0,1,0)</f>
        <v>0</v>
      </c>
      <c r="CU48" s="139">
        <f>IF(CT48=1,CM48+1,0)</f>
        <v>0</v>
      </c>
      <c r="CV48" s="140">
        <f>IF(CU48=1,3,IF(CU48=2,2,IF(CU48=3,1,IF(CU48=4,2,IF(CU48=5,3,0)))))</f>
        <v>0</v>
      </c>
      <c r="CW48" s="141">
        <f>IF(CU48=1,0,IF(CU48=2,6,IF(CU48=3,8,IF(CU48=4,18,IF(CU48=5,22,0)))))</f>
        <v>0</v>
      </c>
      <c r="CX48" s="131">
        <f>IF(CU48=1,6,IF(CU48=2,8,IF(CU48=3,18,IF(CU48=4,22,IF(CU48=5,24,0)))))</f>
        <v>0</v>
      </c>
      <c r="CY48" s="143">
        <f>IF(CU48&gt;0,CS48,0)</f>
        <v>0</v>
      </c>
      <c r="CZ48" s="137">
        <f>BR48</f>
        <v>1</v>
      </c>
      <c r="DA48" s="112">
        <f>BS48</f>
        <v>3</v>
      </c>
      <c r="DB48" s="136">
        <f>BU48</f>
        <v>0</v>
      </c>
      <c r="DC48" s="137">
        <f>BW48</f>
        <v>0</v>
      </c>
      <c r="DD48" s="112">
        <f>BX48</f>
        <v>0</v>
      </c>
      <c r="DE48" s="131">
        <f>CA48</f>
        <v>0</v>
      </c>
      <c r="DF48" s="137">
        <f>CD48</f>
        <v>0</v>
      </c>
      <c r="DG48" s="112">
        <f>CE48</f>
        <v>0</v>
      </c>
      <c r="DH48" s="131">
        <f>CI48</f>
        <v>0</v>
      </c>
      <c r="DI48" s="137">
        <f>CM48</f>
        <v>0</v>
      </c>
      <c r="DJ48" s="112">
        <f>CN48</f>
        <v>0</v>
      </c>
      <c r="DK48" s="136">
        <f>CR48</f>
        <v>0</v>
      </c>
      <c r="DL48" s="137">
        <f>CU48</f>
        <v>0</v>
      </c>
      <c r="DM48" s="112">
        <f>CV48</f>
        <v>0</v>
      </c>
      <c r="DN48" s="135">
        <f>CY48</f>
        <v>0</v>
      </c>
      <c r="DO48" s="133">
        <f>IF(DA48=1,DB48,IF(DD48=1,DE48,IF(DG48=1,DH48,IF(DJ48=1,DK48,IF(DM48=1,DN48,0)))))</f>
        <v>0</v>
      </c>
      <c r="DP48" s="131">
        <f>IF(CZ48=2,DB48,IF(DC48=2,DE48,IF(DF48=2,DH48,IF(DI48=2,DK48,IF(DL48=2,DN48,0)))))</f>
        <v>0</v>
      </c>
      <c r="DQ48" s="131">
        <f>IF(CZ48=4,DB48,IF(DC48=4,DE48,IF(DF48=4,DH48,IF(DI48=4,DK48,IF(DL48=4,DN48,0)))))</f>
        <v>0</v>
      </c>
      <c r="DR48" s="138">
        <f>DP48+DQ48</f>
        <v>0</v>
      </c>
      <c r="DS48" s="131">
        <f>IF(CZ48=1,DB48,IF(DC48=1,DE48,IF(DF48=1,DH48,IF(DI48=1,DK48,IF(DL48=1,DN48,0)))))</f>
        <v>0</v>
      </c>
      <c r="DT48" s="112">
        <f>IF(CZ48=5,DB48,IF(DC48=5,DE48,IF(DF48=5,DH48,IF(DI48=5,DK48,IF(DL48=5,DN48,0)))))</f>
        <v>0</v>
      </c>
      <c r="DU48" s="132">
        <f>DS48+DT48</f>
        <v>0</v>
      </c>
      <c r="DV48" s="21"/>
      <c r="DW48">
        <f>IF(((DZ48*60+EA48)-(DX48*60+DY48))-((H48*60+J48)-(D48*60+F48))&gt;15,"エラー","")</f>
      </c>
      <c r="DX48" s="54" t="str">
        <f>IF(D48="","0",IF(F48&gt;=45,D48+1,D48))</f>
        <v>0</v>
      </c>
      <c r="DY48" s="54" t="str">
        <f>IF(F48="","0",IF(AND(F48&gt;=0,F48&lt;15),0,IF(AND(F48&gt;=15,F48&lt;30),30,IF(AND(F48&gt;=30,F48&lt;45),30,IF(AND(F48&gt;=45,F48&lt;=59),0)))))</f>
        <v>0</v>
      </c>
      <c r="DZ48" s="54" t="str">
        <f>IF(H48="","0",IF(J48&gt;=45,H48+1,H48))</f>
        <v>0</v>
      </c>
      <c r="EA48" s="54" t="str">
        <f>IF(J48="","0",IF(AND(J48&gt;=0,J48&lt;15),0,IF(AND(J48&gt;=15,J48&lt;30),30,IF(AND(J48&gt;=30,J48&lt;45),30,IF(AND(J48&gt;=45,J48&lt;=59),0)))))</f>
        <v>0</v>
      </c>
    </row>
    <row r="49" spans="1:127" ht="9.75" customHeight="1" thickBot="1">
      <c r="A49" s="185"/>
      <c r="B49" s="97"/>
      <c r="C49" s="186"/>
      <c r="D49" s="178"/>
      <c r="E49" s="179"/>
      <c r="F49" s="181"/>
      <c r="G49" s="188"/>
      <c r="H49" s="178"/>
      <c r="I49" s="179"/>
      <c r="J49" s="181"/>
      <c r="K49" s="179"/>
      <c r="L49" s="183"/>
      <c r="M49" s="174"/>
      <c r="N49" s="169"/>
      <c r="O49" s="171"/>
      <c r="P49" s="173"/>
      <c r="Q49" s="174"/>
      <c r="R49" s="169"/>
      <c r="S49" s="176"/>
      <c r="T49" s="152"/>
      <c r="U49" s="153"/>
      <c r="V49" s="154"/>
      <c r="W49" s="155"/>
      <c r="X49" s="156"/>
      <c r="Y49" s="157"/>
      <c r="Z49" s="159"/>
      <c r="AA49" s="161"/>
      <c r="AB49" s="165"/>
      <c r="AC49" s="166"/>
      <c r="AD49" s="167"/>
      <c r="AE49" s="150"/>
      <c r="AF49" s="150"/>
      <c r="AG49" s="150"/>
      <c r="AH49" s="16"/>
      <c r="AI49" s="112"/>
      <c r="AJ49" s="112"/>
      <c r="AK49" s="151"/>
      <c r="AL49" s="131"/>
      <c r="AM49" s="131"/>
      <c r="AN49" s="131"/>
      <c r="AO49" s="149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K49" s="19">
        <f>BK48</f>
      </c>
      <c r="BL49" s="20">
        <f>IF(BL48="","",BL48/60)</f>
      </c>
      <c r="BM49">
        <f>BM48</f>
      </c>
      <c r="BN49">
        <f>IF(BN48="","",BN48/60)</f>
      </c>
      <c r="BO49" s="135"/>
      <c r="BP49" s="131"/>
      <c r="BQ49" s="131"/>
      <c r="BR49" s="139"/>
      <c r="BS49" s="140"/>
      <c r="BT49" s="148"/>
      <c r="BU49" s="140"/>
      <c r="BV49" s="142"/>
      <c r="BW49" s="139"/>
      <c r="BX49" s="140"/>
      <c r="BY49" s="142"/>
      <c r="BZ49" s="131"/>
      <c r="CA49" s="147"/>
      <c r="CB49" s="142"/>
      <c r="CC49" s="145"/>
      <c r="CD49" s="139"/>
      <c r="CE49" s="140"/>
      <c r="CF49" s="142"/>
      <c r="CG49" s="131"/>
      <c r="CH49" s="131"/>
      <c r="CI49" s="147"/>
      <c r="CJ49" s="148"/>
      <c r="CK49" s="131"/>
      <c r="CL49" s="146"/>
      <c r="CM49" s="139"/>
      <c r="CN49" s="140"/>
      <c r="CO49" s="142"/>
      <c r="CP49" s="131"/>
      <c r="CQ49" s="112"/>
      <c r="CR49" s="140"/>
      <c r="CS49" s="145"/>
      <c r="CT49" s="146"/>
      <c r="CU49" s="139"/>
      <c r="CV49" s="140"/>
      <c r="CW49" s="142"/>
      <c r="CX49" s="131"/>
      <c r="CY49" s="143"/>
      <c r="CZ49" s="137"/>
      <c r="DA49" s="112"/>
      <c r="DB49" s="112"/>
      <c r="DC49" s="137"/>
      <c r="DD49" s="112"/>
      <c r="DE49" s="112"/>
      <c r="DF49" s="137"/>
      <c r="DG49" s="112"/>
      <c r="DH49" s="112"/>
      <c r="DI49" s="137"/>
      <c r="DJ49" s="112"/>
      <c r="DK49" s="112"/>
      <c r="DL49" s="137"/>
      <c r="DM49" s="112"/>
      <c r="DN49" s="112"/>
      <c r="DO49" s="133"/>
      <c r="DP49" s="131"/>
      <c r="DQ49" s="131"/>
      <c r="DR49" s="138"/>
      <c r="DS49" s="131"/>
      <c r="DT49" s="112"/>
      <c r="DU49" s="133"/>
      <c r="DV49" s="21"/>
      <c r="DW49">
        <f>IF(((DZ48*60+EA48)-(DX48*60+DY48))-((H48*60+J48)-(D48*60+F48))&lt;-14,"エラー","")</f>
      </c>
    </row>
    <row r="50" spans="1:131" ht="9.75" customHeight="1" thickBot="1">
      <c r="A50" s="184"/>
      <c r="B50" s="94"/>
      <c r="C50" s="186"/>
      <c r="D50" s="177"/>
      <c r="E50" s="168" t="s">
        <v>19</v>
      </c>
      <c r="F50" s="180"/>
      <c r="G50" s="187" t="s">
        <v>20</v>
      </c>
      <c r="H50" s="177"/>
      <c r="I50" s="168" t="s">
        <v>19</v>
      </c>
      <c r="J50" s="180"/>
      <c r="K50" s="168" t="s">
        <v>20</v>
      </c>
      <c r="L50" s="182">
        <f>IF(D50="","",IF(F50&gt;=45,D50+1,D50))</f>
      </c>
      <c r="M50" s="79" t="s">
        <v>19</v>
      </c>
      <c r="N50" s="168">
        <f>IF(F50="","",IF(AND(F50&gt;=0,F50&lt;15),0,IF(AND(F50&gt;=15,F50&lt;30),30,IF(AND(F50&gt;=30,F50&lt;45),30,IF(AND(F50&gt;=45,F50&lt;=59),0)))))</f>
      </c>
      <c r="O50" s="170" t="s">
        <v>20</v>
      </c>
      <c r="P50" s="172">
        <f>IF(H50="","",IF(J50&gt;=45,H50+1,H50))</f>
      </c>
      <c r="Q50" s="79" t="s">
        <v>19</v>
      </c>
      <c r="R50" s="168">
        <f>IF(J50="","",IF(AND(J50&gt;=0,J50&lt;15),0,IF(AND(J50&gt;=15,J50&lt;30),30,IF(AND(J50&gt;=30,J50&lt;45),30,IF(AND(J50&gt;=45,J50&lt;=59),0)))))</f>
      </c>
      <c r="S50" s="175" t="s">
        <v>20</v>
      </c>
      <c r="T50" s="152">
        <f>IF(DO50=0,"",DO50)</f>
      </c>
      <c r="U50" s="153"/>
      <c r="V50" s="154">
        <f>IF(DR50=0,"",DR50)</f>
      </c>
      <c r="W50" s="155"/>
      <c r="X50" s="156">
        <f>IF(DU50=0,"",DU50)</f>
      </c>
      <c r="Y50" s="157"/>
      <c r="Z50" s="158">
        <f>AO50</f>
      </c>
      <c r="AA50" s="160"/>
      <c r="AB50" s="162">
        <f>IF(DW50="エラー","実績エラー","")</f>
      </c>
      <c r="AC50" s="163"/>
      <c r="AD50" s="164"/>
      <c r="AE50" s="150">
        <f>IF(AND(DW51="エラー",R50&lt;&gt;""),"実績エラー","")</f>
      </c>
      <c r="AF50" s="150"/>
      <c r="AG50" s="150"/>
      <c r="AH50" s="16"/>
      <c r="AI50" s="112">
        <f>IF(AND(D50&gt;=0,F50&gt;=0,H50&gt;=0,J50&gt;=0,C50="",D50&lt;&gt;"",F50&lt;&gt;"",H50&lt;&gt;"",J50&lt;&gt;""),1,0)</f>
        <v>0</v>
      </c>
      <c r="AJ50" s="112">
        <f>IF(OR(C50=1,C50=3),0,IF(C50="",0,1))</f>
        <v>0</v>
      </c>
      <c r="AK50" s="151">
        <f>IF(T50="",0,T50)</f>
        <v>0</v>
      </c>
      <c r="AL50" s="131">
        <f>IF(V50="",0,V50)</f>
        <v>0</v>
      </c>
      <c r="AM50" s="131">
        <f>IF(X50="",0,X50)</f>
        <v>0</v>
      </c>
      <c r="AN50" s="131">
        <f>SUM(AK50:AM51)</f>
        <v>0</v>
      </c>
      <c r="AO50" s="149">
        <f>IF(AN50=0,"",IF(AN50=0.5,1,""))</f>
      </c>
      <c r="AP50" s="112">
        <f>IF(C50=1,AK50,"")</f>
      </c>
      <c r="AQ50" s="112">
        <f>IF(C50=1,AL50,"")</f>
      </c>
      <c r="AR50" s="112">
        <f>IF(C50=1,AM50,"")</f>
      </c>
      <c r="AS50" s="112">
        <f>SUM(AP50:AR51)</f>
        <v>0</v>
      </c>
      <c r="AT50" s="112">
        <f>IF(AS50=0,"",AS50)</f>
      </c>
      <c r="AU50" s="112">
        <f>IF(C50=2,AK50,"")</f>
      </c>
      <c r="AV50" s="112">
        <f>IF(C50=2,AL50,"")</f>
      </c>
      <c r="AW50" s="112">
        <f>IF(C50=2,AM50,"")</f>
      </c>
      <c r="AX50" s="112">
        <f>SUM(AU50:AW51)</f>
        <v>0</v>
      </c>
      <c r="AY50" s="112">
        <f>IF(AX50=0,"",AX50)</f>
      </c>
      <c r="AZ50" s="112">
        <f>IF(C50=3,AK50,"")</f>
      </c>
      <c r="BA50" s="112">
        <f>IF(C50=3,AL50,"")</f>
      </c>
      <c r="BB50" s="112">
        <f>IF(C50=3,AM50,"")</f>
      </c>
      <c r="BC50" s="112">
        <f>SUM(AZ50:BB51)</f>
        <v>0</v>
      </c>
      <c r="BD50" s="112">
        <f>IF(BC50=0,"",BC50)</f>
      </c>
      <c r="BE50" s="112">
        <f>IF(C50=4,AK50,"")</f>
      </c>
      <c r="BF50" s="112">
        <f>IF(C50=4,AL50,"")</f>
      </c>
      <c r="BG50" s="112">
        <f>IF(C50=4,AM50,"")</f>
      </c>
      <c r="BH50" s="112">
        <f>SUM(BE50:BG51)</f>
        <v>0</v>
      </c>
      <c r="BI50" s="112">
        <f>IF(BH50=0,"",BH50)</f>
      </c>
      <c r="BK50" s="17">
        <f>IF(L50="","",L50)</f>
      </c>
      <c r="BL50" s="17">
        <f>IF(N50="","",N50)</f>
      </c>
      <c r="BM50" s="18">
        <f>IF(P50="","",P50)</f>
      </c>
      <c r="BN50" s="18">
        <f>IF(R50="","",R50)</f>
      </c>
      <c r="BO50" s="135">
        <f>SUM(BK51:BL51)</f>
        <v>0</v>
      </c>
      <c r="BP50" s="131">
        <f>SUM(BM51:BN51)</f>
        <v>0</v>
      </c>
      <c r="BQ50" s="131">
        <f>BP50-BO50</f>
        <v>0</v>
      </c>
      <c r="BR50" s="139">
        <f>IF(AND(BO50&gt;=0,BO50&lt;6),1,IF(AND(BO50&gt;=6,BO50&lt;8),2,IF(AND(BO50&gt;=8,BO50&lt;18),3,IF(AND(BO50&gt;=18,BO50&lt;22),4,IF(AND(BO50&gt;=22,BO50&lt;24),5,0)))))</f>
        <v>1</v>
      </c>
      <c r="BS50" s="140">
        <f>IF(BR50=1,3,IF(BR50=2,2,IF(BR50=3,1,IF(BR50=4,2,IF(BR50=5,3,0)))))</f>
        <v>3</v>
      </c>
      <c r="BT50" s="148">
        <f>IF(BR50=1,6,IF(BR50=2,8,IF(BR50=3,18,IF(BR50=4,22,IF(BR50=5,24,0)))))</f>
        <v>6</v>
      </c>
      <c r="BU50" s="144">
        <f>IF(BT50&gt;BP50,BQ50,BT50-BO50)</f>
        <v>0</v>
      </c>
      <c r="BV50" s="145">
        <f>BQ50-BU50</f>
        <v>0</v>
      </c>
      <c r="BW50" s="139">
        <f>IF(BV50&gt;0,BR50+1,0)</f>
        <v>0</v>
      </c>
      <c r="BX50" s="140">
        <f>IF(BW50=1,3,IF(BW50=2,2,IF(BW50=3,1,IF(BW50=4,2,IF(BW50=5,3,0)))))</f>
        <v>0</v>
      </c>
      <c r="BY50" s="141">
        <f>IF(BW50=1,0,IF(BW50=2,6,IF(BW50=3,8,IF(BW50=4,18,IF(BW50=5,22,0)))))</f>
        <v>0</v>
      </c>
      <c r="BZ50" s="131">
        <f>IF(BW50=1,6,IF(BW50=2,8,IF(BW50=3,18,IF(BW50=4,22,IF(BW50=5,24,0)))))</f>
        <v>0</v>
      </c>
      <c r="CA50" s="147">
        <f>IF(BV50&gt;CB50,BV50-CB50,IF(BV50=CB50,CB50,BV50))</f>
        <v>0</v>
      </c>
      <c r="CB50" s="142">
        <f>IF(BV50&gt;=BZ50-BY50,BV50-(BZ50-BY50),BV50)</f>
        <v>0</v>
      </c>
      <c r="CC50" s="145">
        <f>BQ50-(BU50+CA50)</f>
        <v>0</v>
      </c>
      <c r="CD50" s="139">
        <f>IF(CC50&gt;0,BW50+1,0)</f>
        <v>0</v>
      </c>
      <c r="CE50" s="140">
        <f>IF(CD50=1,3,IF(CD50=2,2,IF(CD50=3,1,IF(CD50=4,2,IF(CD50=5,3,0)))))</f>
        <v>0</v>
      </c>
      <c r="CF50" s="141">
        <f>IF(CD50=1,0,IF(CD50=2,6,IF(CD50=3,8,IF(CD50=4,18,IF(CD50=5,22,0)))))</f>
        <v>0</v>
      </c>
      <c r="CG50" s="131">
        <f>IF(CD50=1,6,IF(CD50=2,8,IF(CD50=3,18,IF(CD50=4,22,IF(CD50=5,24,0)))))</f>
        <v>0</v>
      </c>
      <c r="CH50" s="131">
        <f>CF50+CC50</f>
        <v>0</v>
      </c>
      <c r="CI50" s="147">
        <f>IF(CH50&gt;CG50,CG50-CF50,CH50-CF50)</f>
        <v>0</v>
      </c>
      <c r="CJ50" s="148">
        <f>CC50-CI50</f>
        <v>0</v>
      </c>
      <c r="CK50" s="131">
        <f>IF(CJ50&gt;=0,CG50,CJ50)</f>
        <v>0</v>
      </c>
      <c r="CL50" s="146">
        <f>IF(CJ50&gt;0,1,0)</f>
        <v>0</v>
      </c>
      <c r="CM50" s="139">
        <f>IF(CE50=0,0,CD50+1)</f>
        <v>0</v>
      </c>
      <c r="CN50" s="140">
        <f>IF(CM50=1,3,IF(CM50=2,2,IF(CM50=3,1,IF(CM50=4,2,IF(CM50=5,3,0)))))</f>
        <v>0</v>
      </c>
      <c r="CO50" s="141">
        <f>IF(CM50=1,0,IF(CM50=2,6,IF(CM50=3,8,IF(CM50=4,18,IF(CM50=5,22,0)))))</f>
        <v>0</v>
      </c>
      <c r="CP50" s="131">
        <f>IF(CM50=1,6,IF(CM50=2,8,IF(CM50=3,18,IF(CM50=4,22,IF(CM50=5,24,0)))))</f>
        <v>0</v>
      </c>
      <c r="CQ50" s="136">
        <f>CJ50+CO50</f>
        <v>0</v>
      </c>
      <c r="CR50" s="144">
        <f>IF(CQ50&gt;CP50,CP50-CO50,CQ50-CO50)</f>
        <v>0</v>
      </c>
      <c r="CS50" s="145">
        <f>IF(CR50&gt;0,CQ50-(CO50+CR50),0)</f>
        <v>0</v>
      </c>
      <c r="CT50" s="146">
        <f>IF(CR50&gt;0,1,0)</f>
        <v>0</v>
      </c>
      <c r="CU50" s="139">
        <f>IF(CT50=1,CM50+1,0)</f>
        <v>0</v>
      </c>
      <c r="CV50" s="140">
        <f>IF(CU50=1,3,IF(CU50=2,2,IF(CU50=3,1,IF(CU50=4,2,IF(CU50=5,3,0)))))</f>
        <v>0</v>
      </c>
      <c r="CW50" s="141">
        <f>IF(CU50=1,0,IF(CU50=2,6,IF(CU50=3,8,IF(CU50=4,18,IF(CU50=5,22,0)))))</f>
        <v>0</v>
      </c>
      <c r="CX50" s="131">
        <f>IF(CU50=1,6,IF(CU50=2,8,IF(CU50=3,18,IF(CU50=4,22,IF(CU50=5,24,0)))))</f>
        <v>0</v>
      </c>
      <c r="CY50" s="143">
        <f>IF(CU50&gt;0,CS50,0)</f>
        <v>0</v>
      </c>
      <c r="CZ50" s="137">
        <f>BR50</f>
        <v>1</v>
      </c>
      <c r="DA50" s="112">
        <f>BS50</f>
        <v>3</v>
      </c>
      <c r="DB50" s="136">
        <f>BU50</f>
        <v>0</v>
      </c>
      <c r="DC50" s="137">
        <f>BW50</f>
        <v>0</v>
      </c>
      <c r="DD50" s="112">
        <f>BX50</f>
        <v>0</v>
      </c>
      <c r="DE50" s="131">
        <f>CA50</f>
        <v>0</v>
      </c>
      <c r="DF50" s="137">
        <f>CD50</f>
        <v>0</v>
      </c>
      <c r="DG50" s="112">
        <f>CE50</f>
        <v>0</v>
      </c>
      <c r="DH50" s="131">
        <f>CI50</f>
        <v>0</v>
      </c>
      <c r="DI50" s="137">
        <f>CM50</f>
        <v>0</v>
      </c>
      <c r="DJ50" s="112">
        <f>CN50</f>
        <v>0</v>
      </c>
      <c r="DK50" s="136">
        <f>CR50</f>
        <v>0</v>
      </c>
      <c r="DL50" s="137">
        <f>CU50</f>
        <v>0</v>
      </c>
      <c r="DM50" s="112">
        <f>CV50</f>
        <v>0</v>
      </c>
      <c r="DN50" s="135">
        <f>CY50</f>
        <v>0</v>
      </c>
      <c r="DO50" s="133">
        <f>IF(DA50=1,DB50,IF(DD50=1,DE50,IF(DG50=1,DH50,IF(DJ50=1,DK50,IF(DM50=1,DN50,0)))))</f>
        <v>0</v>
      </c>
      <c r="DP50" s="131">
        <f>IF(CZ50=2,DB50,IF(DC50=2,DE50,IF(DF50=2,DH50,IF(DI50=2,DK50,IF(DL50=2,DN50,0)))))</f>
        <v>0</v>
      </c>
      <c r="DQ50" s="131">
        <f>IF(CZ50=4,DB50,IF(DC50=4,DE50,IF(DF50=4,DH50,IF(DI50=4,DK50,IF(DL50=4,DN50,0)))))</f>
        <v>0</v>
      </c>
      <c r="DR50" s="138">
        <f>DP50+DQ50</f>
        <v>0</v>
      </c>
      <c r="DS50" s="131">
        <f>IF(CZ50=1,DB50,IF(DC50=1,DE50,IF(DF50=1,DH50,IF(DI50=1,DK50,IF(DL50=1,DN50,0)))))</f>
        <v>0</v>
      </c>
      <c r="DT50" s="112">
        <f>IF(CZ50=5,DB50,IF(DC50=5,DE50,IF(DF50=5,DH50,IF(DI50=5,DK50,IF(DL50=5,DN50,0)))))</f>
        <v>0</v>
      </c>
      <c r="DU50" s="132">
        <f>DS50+DT50</f>
        <v>0</v>
      </c>
      <c r="DV50" s="21"/>
      <c r="DW50">
        <f>IF(((DZ50*60+EA50)-(DX50*60+DY50))-((H50*60+J50)-(D50*60+F50))&gt;15,"エラー","")</f>
      </c>
      <c r="DX50" s="54" t="str">
        <f>IF(D50="","0",IF(F50&gt;=45,D50+1,D50))</f>
        <v>0</v>
      </c>
      <c r="DY50" s="54" t="str">
        <f>IF(F50="","0",IF(AND(F50&gt;=0,F50&lt;15),0,IF(AND(F50&gt;=15,F50&lt;30),30,IF(AND(F50&gt;=30,F50&lt;45),30,IF(AND(F50&gt;=45,F50&lt;=59),0)))))</f>
        <v>0</v>
      </c>
      <c r="DZ50" s="54" t="str">
        <f>IF(H50="","0",IF(J50&gt;=45,H50+1,H50))</f>
        <v>0</v>
      </c>
      <c r="EA50" s="54" t="str">
        <f>IF(J50="","0",IF(AND(J50&gt;=0,J50&lt;15),0,IF(AND(J50&gt;=15,J50&lt;30),30,IF(AND(J50&gt;=30,J50&lt;45),30,IF(AND(J50&gt;=45,J50&lt;=59),0)))))</f>
        <v>0</v>
      </c>
    </row>
    <row r="51" spans="1:127" ht="9.75" customHeight="1" thickBot="1">
      <c r="A51" s="185"/>
      <c r="B51" s="97"/>
      <c r="C51" s="186"/>
      <c r="D51" s="178"/>
      <c r="E51" s="179"/>
      <c r="F51" s="181"/>
      <c r="G51" s="188"/>
      <c r="H51" s="178"/>
      <c r="I51" s="179"/>
      <c r="J51" s="181"/>
      <c r="K51" s="179"/>
      <c r="L51" s="183"/>
      <c r="M51" s="174"/>
      <c r="N51" s="169"/>
      <c r="O51" s="171"/>
      <c r="P51" s="173"/>
      <c r="Q51" s="174"/>
      <c r="R51" s="169"/>
      <c r="S51" s="176"/>
      <c r="T51" s="152"/>
      <c r="U51" s="153"/>
      <c r="V51" s="154"/>
      <c r="W51" s="155"/>
      <c r="X51" s="156"/>
      <c r="Y51" s="157"/>
      <c r="Z51" s="159"/>
      <c r="AA51" s="161"/>
      <c r="AB51" s="165"/>
      <c r="AC51" s="166"/>
      <c r="AD51" s="167"/>
      <c r="AE51" s="150"/>
      <c r="AF51" s="150"/>
      <c r="AG51" s="150"/>
      <c r="AH51" s="16"/>
      <c r="AI51" s="112"/>
      <c r="AJ51" s="112"/>
      <c r="AK51" s="151"/>
      <c r="AL51" s="131"/>
      <c r="AM51" s="131"/>
      <c r="AN51" s="131"/>
      <c r="AO51" s="149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K51" s="19">
        <f>BK50</f>
      </c>
      <c r="BL51" s="20">
        <f>IF(BL50="","",BL50/60)</f>
      </c>
      <c r="BM51">
        <f>BM50</f>
      </c>
      <c r="BN51">
        <f>IF(BN50="","",BN50/60)</f>
      </c>
      <c r="BO51" s="135"/>
      <c r="BP51" s="131"/>
      <c r="BQ51" s="131"/>
      <c r="BR51" s="139"/>
      <c r="BS51" s="140"/>
      <c r="BT51" s="148"/>
      <c r="BU51" s="140"/>
      <c r="BV51" s="142"/>
      <c r="BW51" s="139"/>
      <c r="BX51" s="140"/>
      <c r="BY51" s="142"/>
      <c r="BZ51" s="131"/>
      <c r="CA51" s="147"/>
      <c r="CB51" s="142"/>
      <c r="CC51" s="145"/>
      <c r="CD51" s="139"/>
      <c r="CE51" s="140"/>
      <c r="CF51" s="142"/>
      <c r="CG51" s="131"/>
      <c r="CH51" s="131"/>
      <c r="CI51" s="147"/>
      <c r="CJ51" s="148"/>
      <c r="CK51" s="131"/>
      <c r="CL51" s="146"/>
      <c r="CM51" s="139"/>
      <c r="CN51" s="140"/>
      <c r="CO51" s="142"/>
      <c r="CP51" s="131"/>
      <c r="CQ51" s="112"/>
      <c r="CR51" s="140"/>
      <c r="CS51" s="145"/>
      <c r="CT51" s="146"/>
      <c r="CU51" s="139"/>
      <c r="CV51" s="140"/>
      <c r="CW51" s="142"/>
      <c r="CX51" s="131"/>
      <c r="CY51" s="143"/>
      <c r="CZ51" s="137"/>
      <c r="DA51" s="112"/>
      <c r="DB51" s="112"/>
      <c r="DC51" s="137"/>
      <c r="DD51" s="112"/>
      <c r="DE51" s="112"/>
      <c r="DF51" s="137"/>
      <c r="DG51" s="112"/>
      <c r="DH51" s="112"/>
      <c r="DI51" s="137"/>
      <c r="DJ51" s="112"/>
      <c r="DK51" s="112"/>
      <c r="DL51" s="137"/>
      <c r="DM51" s="112"/>
      <c r="DN51" s="112"/>
      <c r="DO51" s="133"/>
      <c r="DP51" s="131"/>
      <c r="DQ51" s="131"/>
      <c r="DR51" s="138"/>
      <c r="DS51" s="131"/>
      <c r="DT51" s="112"/>
      <c r="DU51" s="133"/>
      <c r="DV51" s="21"/>
      <c r="DW51">
        <f>IF(((DZ50*60+EA50)-(DX50*60+DY50))-((H50*60+J50)-(D50*60+F50))&lt;-14,"エラー","")</f>
      </c>
    </row>
    <row r="52" spans="1:131" ht="9.75" customHeight="1" thickBot="1">
      <c r="A52" s="184"/>
      <c r="B52" s="94"/>
      <c r="C52" s="186"/>
      <c r="D52" s="177"/>
      <c r="E52" s="168" t="s">
        <v>19</v>
      </c>
      <c r="F52" s="180"/>
      <c r="G52" s="187" t="s">
        <v>20</v>
      </c>
      <c r="H52" s="177"/>
      <c r="I52" s="168" t="s">
        <v>19</v>
      </c>
      <c r="J52" s="180"/>
      <c r="K52" s="168" t="s">
        <v>20</v>
      </c>
      <c r="L52" s="182">
        <f>IF(D52="","",IF(F52&gt;=45,D52+1,D52))</f>
      </c>
      <c r="M52" s="79" t="s">
        <v>19</v>
      </c>
      <c r="N52" s="168">
        <f>IF(F52="","",IF(AND(F52&gt;=0,F52&lt;15),0,IF(AND(F52&gt;=15,F52&lt;30),30,IF(AND(F52&gt;=30,F52&lt;45),30,IF(AND(F52&gt;=45,F52&lt;=59),0)))))</f>
      </c>
      <c r="O52" s="170" t="s">
        <v>20</v>
      </c>
      <c r="P52" s="172">
        <f>IF(H52="","",IF(J52&gt;=45,H52+1,H52))</f>
      </c>
      <c r="Q52" s="79" t="s">
        <v>19</v>
      </c>
      <c r="R52" s="168">
        <f>IF(J52="","",IF(AND(J52&gt;=0,J52&lt;15),0,IF(AND(J52&gt;=15,J52&lt;30),30,IF(AND(J52&gt;=30,J52&lt;45),30,IF(AND(J52&gt;=45,J52&lt;=59),0)))))</f>
      </c>
      <c r="S52" s="175" t="s">
        <v>20</v>
      </c>
      <c r="T52" s="152">
        <f>IF(DO52=0,"",DO52)</f>
      </c>
      <c r="U52" s="153"/>
      <c r="V52" s="154">
        <f>IF(DR52=0,"",DR52)</f>
      </c>
      <c r="W52" s="155"/>
      <c r="X52" s="156">
        <f>IF(DU52=0,"",DU52)</f>
      </c>
      <c r="Y52" s="157"/>
      <c r="Z52" s="158">
        <f>AO52</f>
      </c>
      <c r="AA52" s="160"/>
      <c r="AB52" s="162">
        <f>IF(DW52="エラー","実績エラー","")</f>
      </c>
      <c r="AC52" s="163"/>
      <c r="AD52" s="164"/>
      <c r="AE52" s="150">
        <f>IF(AND(DW53="エラー",R52&lt;&gt;""),"実績エラー","")</f>
      </c>
      <c r="AF52" s="150"/>
      <c r="AG52" s="150"/>
      <c r="AH52" s="16"/>
      <c r="AI52" s="112">
        <f>IF(AND(D52&gt;=0,F52&gt;=0,H52&gt;=0,J52&gt;=0,C52="",D52&lt;&gt;"",F52&lt;&gt;"",H52&lt;&gt;"",J52&lt;&gt;""),1,0)</f>
        <v>0</v>
      </c>
      <c r="AJ52" s="112">
        <f>IF(OR(C52=1,C52=3),0,IF(C52="",0,1))</f>
        <v>0</v>
      </c>
      <c r="AK52" s="151">
        <f>IF(T52="",0,T52)</f>
        <v>0</v>
      </c>
      <c r="AL52" s="131">
        <f>IF(V52="",0,V52)</f>
        <v>0</v>
      </c>
      <c r="AM52" s="131">
        <f>IF(X52="",0,X52)</f>
        <v>0</v>
      </c>
      <c r="AN52" s="131">
        <f>SUM(AK52:AM53)</f>
        <v>0</v>
      </c>
      <c r="AO52" s="149">
        <f>IF(AN52=0,"",IF(AN52=0.5,1,""))</f>
      </c>
      <c r="AP52" s="112">
        <f>IF(C52=1,AK52,"")</f>
      </c>
      <c r="AQ52" s="112">
        <f>IF(C52=1,AL52,"")</f>
      </c>
      <c r="AR52" s="112">
        <f>IF(C52=1,AM52,"")</f>
      </c>
      <c r="AS52" s="112">
        <f>SUM(AP52:AR53)</f>
        <v>0</v>
      </c>
      <c r="AT52" s="112">
        <f>IF(AS52=0,"",AS52)</f>
      </c>
      <c r="AU52" s="112">
        <f>IF(C52=2,AK52,"")</f>
      </c>
      <c r="AV52" s="112">
        <f>IF(C52=2,AL52,"")</f>
      </c>
      <c r="AW52" s="112">
        <f>IF(C52=2,AM52,"")</f>
      </c>
      <c r="AX52" s="112">
        <f>SUM(AU52:AW53)</f>
        <v>0</v>
      </c>
      <c r="AY52" s="112">
        <f>IF(AX52=0,"",AX52)</f>
      </c>
      <c r="AZ52" s="112">
        <f>IF(C52=3,AK52,"")</f>
      </c>
      <c r="BA52" s="112">
        <f>IF(C52=3,AL52,"")</f>
      </c>
      <c r="BB52" s="112">
        <f>IF(C52=3,AM52,"")</f>
      </c>
      <c r="BC52" s="112">
        <f>SUM(AZ52:BB53)</f>
        <v>0</v>
      </c>
      <c r="BD52" s="112">
        <f>IF(BC52=0,"",BC52)</f>
      </c>
      <c r="BE52" s="112">
        <f>IF(C52=4,AK52,"")</f>
      </c>
      <c r="BF52" s="112">
        <f>IF(C52=4,AL52,"")</f>
      </c>
      <c r="BG52" s="112">
        <f>IF(C52=4,AM52,"")</f>
      </c>
      <c r="BH52" s="112">
        <f>SUM(BE52:BG53)</f>
        <v>0</v>
      </c>
      <c r="BI52" s="112">
        <f>IF(BH52=0,"",BH52)</f>
      </c>
      <c r="BK52" s="17">
        <f>IF(L52="","",L52)</f>
      </c>
      <c r="BL52" s="17">
        <f>IF(N52="","",N52)</f>
      </c>
      <c r="BM52" s="18">
        <f>IF(P52="","",P52)</f>
      </c>
      <c r="BN52" s="18">
        <f>IF(R52="","",R52)</f>
      </c>
      <c r="BO52" s="135">
        <f>SUM(BK53:BL53)</f>
        <v>0</v>
      </c>
      <c r="BP52" s="131">
        <f>SUM(BM53:BN53)</f>
        <v>0</v>
      </c>
      <c r="BQ52" s="131">
        <f>BP52-BO52</f>
        <v>0</v>
      </c>
      <c r="BR52" s="139">
        <f>IF(AND(BO52&gt;=0,BO52&lt;6),1,IF(AND(BO52&gt;=6,BO52&lt;8),2,IF(AND(BO52&gt;=8,BO52&lt;18),3,IF(AND(BO52&gt;=18,BO52&lt;22),4,IF(AND(BO52&gt;=22,BO52&lt;24),5,0)))))</f>
        <v>1</v>
      </c>
      <c r="BS52" s="140">
        <f>IF(BR52=1,3,IF(BR52=2,2,IF(BR52=3,1,IF(BR52=4,2,IF(BR52=5,3,0)))))</f>
        <v>3</v>
      </c>
      <c r="BT52" s="148">
        <f>IF(BR52=1,6,IF(BR52=2,8,IF(BR52=3,18,IF(BR52=4,22,IF(BR52=5,24,0)))))</f>
        <v>6</v>
      </c>
      <c r="BU52" s="144">
        <f>IF(BT52&gt;BP52,BQ52,BT52-BO52)</f>
        <v>0</v>
      </c>
      <c r="BV52" s="145">
        <f>BQ52-BU52</f>
        <v>0</v>
      </c>
      <c r="BW52" s="139">
        <f>IF(BV52&gt;0,BR52+1,0)</f>
        <v>0</v>
      </c>
      <c r="BX52" s="140">
        <f>IF(BW52=1,3,IF(BW52=2,2,IF(BW52=3,1,IF(BW52=4,2,IF(BW52=5,3,0)))))</f>
        <v>0</v>
      </c>
      <c r="BY52" s="141">
        <f>IF(BW52=1,0,IF(BW52=2,6,IF(BW52=3,8,IF(BW52=4,18,IF(BW52=5,22,0)))))</f>
        <v>0</v>
      </c>
      <c r="BZ52" s="131">
        <f>IF(BW52=1,6,IF(BW52=2,8,IF(BW52=3,18,IF(BW52=4,22,IF(BW52=5,24,0)))))</f>
        <v>0</v>
      </c>
      <c r="CA52" s="147">
        <f>IF(BV52&gt;CB52,BV52-CB52,IF(BV52=CB52,CB52,BV52))</f>
        <v>0</v>
      </c>
      <c r="CB52" s="142">
        <f>IF(BV52&gt;=BZ52-BY52,BV52-(BZ52-BY52),BV52)</f>
        <v>0</v>
      </c>
      <c r="CC52" s="145">
        <f>BQ52-(BU52+CA52)</f>
        <v>0</v>
      </c>
      <c r="CD52" s="139">
        <f>IF(CC52&gt;0,BW52+1,0)</f>
        <v>0</v>
      </c>
      <c r="CE52" s="140">
        <f>IF(CD52=1,3,IF(CD52=2,2,IF(CD52=3,1,IF(CD52=4,2,IF(CD52=5,3,0)))))</f>
        <v>0</v>
      </c>
      <c r="CF52" s="141">
        <f>IF(CD52=1,0,IF(CD52=2,6,IF(CD52=3,8,IF(CD52=4,18,IF(CD52=5,22,0)))))</f>
        <v>0</v>
      </c>
      <c r="CG52" s="131">
        <f>IF(CD52=1,6,IF(CD52=2,8,IF(CD52=3,18,IF(CD52=4,22,IF(CD52=5,24,0)))))</f>
        <v>0</v>
      </c>
      <c r="CH52" s="131">
        <f>CF52+CC52</f>
        <v>0</v>
      </c>
      <c r="CI52" s="147">
        <f>IF(CH52&gt;CG52,CG52-CF52,CH52-CF52)</f>
        <v>0</v>
      </c>
      <c r="CJ52" s="148">
        <f>CC52-CI52</f>
        <v>0</v>
      </c>
      <c r="CK52" s="131">
        <f>IF(CJ52&gt;=0,CG52,CJ52)</f>
        <v>0</v>
      </c>
      <c r="CL52" s="146">
        <f>IF(CJ52&gt;0,1,0)</f>
        <v>0</v>
      </c>
      <c r="CM52" s="139">
        <f>IF(CE52=0,0,CD52+1)</f>
        <v>0</v>
      </c>
      <c r="CN52" s="140">
        <f>IF(CM52=1,3,IF(CM52=2,2,IF(CM52=3,1,IF(CM52=4,2,IF(CM52=5,3,0)))))</f>
        <v>0</v>
      </c>
      <c r="CO52" s="141">
        <f>IF(CM52=1,0,IF(CM52=2,6,IF(CM52=3,8,IF(CM52=4,18,IF(CM52=5,22,0)))))</f>
        <v>0</v>
      </c>
      <c r="CP52" s="131">
        <f>IF(CM52=1,6,IF(CM52=2,8,IF(CM52=3,18,IF(CM52=4,22,IF(CM52=5,24,0)))))</f>
        <v>0</v>
      </c>
      <c r="CQ52" s="136">
        <f>CJ52+CO52</f>
        <v>0</v>
      </c>
      <c r="CR52" s="144">
        <f>IF(CQ52&gt;CP52,CP52-CO52,CQ52-CO52)</f>
        <v>0</v>
      </c>
      <c r="CS52" s="145">
        <f>IF(CR52&gt;0,CQ52-(CO52+CR52),0)</f>
        <v>0</v>
      </c>
      <c r="CT52" s="146">
        <f>IF(CR52&gt;0,1,0)</f>
        <v>0</v>
      </c>
      <c r="CU52" s="139">
        <f>IF(CT52=1,CM52+1,0)</f>
        <v>0</v>
      </c>
      <c r="CV52" s="140">
        <f>IF(CU52=1,3,IF(CU52=2,2,IF(CU52=3,1,IF(CU52=4,2,IF(CU52=5,3,0)))))</f>
        <v>0</v>
      </c>
      <c r="CW52" s="141">
        <f>IF(CU52=1,0,IF(CU52=2,6,IF(CU52=3,8,IF(CU52=4,18,IF(CU52=5,22,0)))))</f>
        <v>0</v>
      </c>
      <c r="CX52" s="131">
        <f>IF(CU52=1,6,IF(CU52=2,8,IF(CU52=3,18,IF(CU52=4,22,IF(CU52=5,24,0)))))</f>
        <v>0</v>
      </c>
      <c r="CY52" s="143">
        <f>IF(CU52&gt;0,CS52,0)</f>
        <v>0</v>
      </c>
      <c r="CZ52" s="137">
        <f>BR52</f>
        <v>1</v>
      </c>
      <c r="DA52" s="112">
        <f>BS52</f>
        <v>3</v>
      </c>
      <c r="DB52" s="136">
        <f>BU52</f>
        <v>0</v>
      </c>
      <c r="DC52" s="137">
        <f>BW52</f>
        <v>0</v>
      </c>
      <c r="DD52" s="112">
        <f>BX52</f>
        <v>0</v>
      </c>
      <c r="DE52" s="131">
        <f>CA52</f>
        <v>0</v>
      </c>
      <c r="DF52" s="137">
        <f>CD52</f>
        <v>0</v>
      </c>
      <c r="DG52" s="112">
        <f>CE52</f>
        <v>0</v>
      </c>
      <c r="DH52" s="131">
        <f>CI52</f>
        <v>0</v>
      </c>
      <c r="DI52" s="137">
        <f>CM52</f>
        <v>0</v>
      </c>
      <c r="DJ52" s="112">
        <f>CN52</f>
        <v>0</v>
      </c>
      <c r="DK52" s="136">
        <f>CR52</f>
        <v>0</v>
      </c>
      <c r="DL52" s="137">
        <f>CU52</f>
        <v>0</v>
      </c>
      <c r="DM52" s="112">
        <f>CV52</f>
        <v>0</v>
      </c>
      <c r="DN52" s="135">
        <f>CY52</f>
        <v>0</v>
      </c>
      <c r="DO52" s="133">
        <f>IF(DA52=1,DB52,IF(DD52=1,DE52,IF(DG52=1,DH52,IF(DJ52=1,DK52,IF(DM52=1,DN52,0)))))</f>
        <v>0</v>
      </c>
      <c r="DP52" s="131">
        <f>IF(CZ52=2,DB52,IF(DC52=2,DE52,IF(DF52=2,DH52,IF(DI52=2,DK52,IF(DL52=2,DN52,0)))))</f>
        <v>0</v>
      </c>
      <c r="DQ52" s="131">
        <f>IF(CZ52=4,DB52,IF(DC52=4,DE52,IF(DF52=4,DH52,IF(DI52=4,DK52,IF(DL52=4,DN52,0)))))</f>
        <v>0</v>
      </c>
      <c r="DR52" s="138">
        <f>DP52+DQ52</f>
        <v>0</v>
      </c>
      <c r="DS52" s="131">
        <f>IF(CZ52=1,DB52,IF(DC52=1,DE52,IF(DF52=1,DH52,IF(DI52=1,DK52,IF(DL52=1,DN52,0)))))</f>
        <v>0</v>
      </c>
      <c r="DT52" s="112">
        <f>IF(CZ52=5,DB52,IF(DC52=5,DE52,IF(DF52=5,DH52,IF(DI52=5,DK52,IF(DL52=5,DN52,0)))))</f>
        <v>0</v>
      </c>
      <c r="DU52" s="132">
        <f>DS52+DT52</f>
        <v>0</v>
      </c>
      <c r="DV52" s="21"/>
      <c r="DW52">
        <f>IF(((DZ52*60+EA52)-(DX52*60+DY52))-((H52*60+J52)-(D52*60+F52))&gt;15,"エラー","")</f>
      </c>
      <c r="DX52" s="54" t="str">
        <f>IF(D52="","0",IF(F52&gt;=45,D52+1,D52))</f>
        <v>0</v>
      </c>
      <c r="DY52" s="54" t="str">
        <f>IF(F52="","0",IF(AND(F52&gt;=0,F52&lt;15),0,IF(AND(F52&gt;=15,F52&lt;30),30,IF(AND(F52&gt;=30,F52&lt;45),30,IF(AND(F52&gt;=45,F52&lt;=59),0)))))</f>
        <v>0</v>
      </c>
      <c r="DZ52" s="54" t="str">
        <f>IF(H52="","0",IF(J52&gt;=45,H52+1,H52))</f>
        <v>0</v>
      </c>
      <c r="EA52" s="54" t="str">
        <f>IF(J52="","0",IF(AND(J52&gt;=0,J52&lt;15),0,IF(AND(J52&gt;=15,J52&lt;30),30,IF(AND(J52&gt;=30,J52&lt;45),30,IF(AND(J52&gt;=45,J52&lt;=59),0)))))</f>
        <v>0</v>
      </c>
    </row>
    <row r="53" spans="1:127" ht="9.75" customHeight="1" thickBot="1">
      <c r="A53" s="185"/>
      <c r="B53" s="97"/>
      <c r="C53" s="186"/>
      <c r="D53" s="178"/>
      <c r="E53" s="179"/>
      <c r="F53" s="181"/>
      <c r="G53" s="188"/>
      <c r="H53" s="178"/>
      <c r="I53" s="179"/>
      <c r="J53" s="181"/>
      <c r="K53" s="179"/>
      <c r="L53" s="183"/>
      <c r="M53" s="174"/>
      <c r="N53" s="169"/>
      <c r="O53" s="171"/>
      <c r="P53" s="173"/>
      <c r="Q53" s="174"/>
      <c r="R53" s="169"/>
      <c r="S53" s="176"/>
      <c r="T53" s="152"/>
      <c r="U53" s="153"/>
      <c r="V53" s="154"/>
      <c r="W53" s="155"/>
      <c r="X53" s="156"/>
      <c r="Y53" s="157"/>
      <c r="Z53" s="159"/>
      <c r="AA53" s="161"/>
      <c r="AB53" s="165"/>
      <c r="AC53" s="166"/>
      <c r="AD53" s="167"/>
      <c r="AE53" s="150"/>
      <c r="AF53" s="150"/>
      <c r="AG53" s="150"/>
      <c r="AH53" s="16"/>
      <c r="AI53" s="112"/>
      <c r="AJ53" s="112"/>
      <c r="AK53" s="151"/>
      <c r="AL53" s="131"/>
      <c r="AM53" s="131"/>
      <c r="AN53" s="131"/>
      <c r="AO53" s="149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K53" s="19">
        <f>BK52</f>
      </c>
      <c r="BL53" s="20">
        <f>IF(BL52="","",BL52/60)</f>
      </c>
      <c r="BM53">
        <f>BM52</f>
      </c>
      <c r="BN53">
        <f>IF(BN52="","",BN52/60)</f>
      </c>
      <c r="BO53" s="135"/>
      <c r="BP53" s="131"/>
      <c r="BQ53" s="131"/>
      <c r="BR53" s="139"/>
      <c r="BS53" s="140"/>
      <c r="BT53" s="148"/>
      <c r="BU53" s="140"/>
      <c r="BV53" s="142"/>
      <c r="BW53" s="139"/>
      <c r="BX53" s="140"/>
      <c r="BY53" s="142"/>
      <c r="BZ53" s="131"/>
      <c r="CA53" s="147"/>
      <c r="CB53" s="142"/>
      <c r="CC53" s="145"/>
      <c r="CD53" s="139"/>
      <c r="CE53" s="140"/>
      <c r="CF53" s="142"/>
      <c r="CG53" s="131"/>
      <c r="CH53" s="131"/>
      <c r="CI53" s="147"/>
      <c r="CJ53" s="148"/>
      <c r="CK53" s="131"/>
      <c r="CL53" s="146"/>
      <c r="CM53" s="139"/>
      <c r="CN53" s="140"/>
      <c r="CO53" s="142"/>
      <c r="CP53" s="131"/>
      <c r="CQ53" s="112"/>
      <c r="CR53" s="140"/>
      <c r="CS53" s="145"/>
      <c r="CT53" s="146"/>
      <c r="CU53" s="139"/>
      <c r="CV53" s="140"/>
      <c r="CW53" s="142"/>
      <c r="CX53" s="131"/>
      <c r="CY53" s="143"/>
      <c r="CZ53" s="137"/>
      <c r="DA53" s="112"/>
      <c r="DB53" s="112"/>
      <c r="DC53" s="137"/>
      <c r="DD53" s="112"/>
      <c r="DE53" s="112"/>
      <c r="DF53" s="137"/>
      <c r="DG53" s="112"/>
      <c r="DH53" s="112"/>
      <c r="DI53" s="137"/>
      <c r="DJ53" s="112"/>
      <c r="DK53" s="112"/>
      <c r="DL53" s="137"/>
      <c r="DM53" s="112"/>
      <c r="DN53" s="112"/>
      <c r="DO53" s="133"/>
      <c r="DP53" s="131"/>
      <c r="DQ53" s="131"/>
      <c r="DR53" s="138"/>
      <c r="DS53" s="131"/>
      <c r="DT53" s="112"/>
      <c r="DU53" s="133"/>
      <c r="DV53" s="21"/>
      <c r="DW53">
        <f>IF(((DZ52*60+EA52)-(DX52*60+DY52))-((H52*60+J52)-(D52*60+F52))&lt;-14,"エラー","")</f>
      </c>
    </row>
    <row r="54" spans="1:131" ht="9.75" customHeight="1" thickBot="1">
      <c r="A54" s="184"/>
      <c r="B54" s="94"/>
      <c r="C54" s="186"/>
      <c r="D54" s="177"/>
      <c r="E54" s="168" t="s">
        <v>19</v>
      </c>
      <c r="F54" s="180"/>
      <c r="G54" s="187" t="s">
        <v>20</v>
      </c>
      <c r="H54" s="177"/>
      <c r="I54" s="168" t="s">
        <v>19</v>
      </c>
      <c r="J54" s="180"/>
      <c r="K54" s="168" t="s">
        <v>20</v>
      </c>
      <c r="L54" s="182">
        <f>IF(D54="","",IF(F54&gt;=45,D54+1,D54))</f>
      </c>
      <c r="M54" s="79" t="s">
        <v>19</v>
      </c>
      <c r="N54" s="168">
        <f>IF(F54="","",IF(AND(F54&gt;=0,F54&lt;15),0,IF(AND(F54&gt;=15,F54&lt;30),30,IF(AND(F54&gt;=30,F54&lt;45),30,IF(AND(F54&gt;=45,F54&lt;=59),0)))))</f>
      </c>
      <c r="O54" s="170" t="s">
        <v>20</v>
      </c>
      <c r="P54" s="172">
        <f>IF(H54="","",IF(J54&gt;=45,H54+1,H54))</f>
      </c>
      <c r="Q54" s="79" t="s">
        <v>19</v>
      </c>
      <c r="R54" s="168">
        <f>IF(J54="","",IF(AND(J54&gt;=0,J54&lt;15),0,IF(AND(J54&gt;=15,J54&lt;30),30,IF(AND(J54&gt;=30,J54&lt;45),30,IF(AND(J54&gt;=45,J54&lt;=59),0)))))</f>
      </c>
      <c r="S54" s="175" t="s">
        <v>20</v>
      </c>
      <c r="T54" s="152">
        <f>IF(DO54=0,"",DO54)</f>
      </c>
      <c r="U54" s="153"/>
      <c r="V54" s="154">
        <f>IF(DR54=0,"",DR54)</f>
      </c>
      <c r="W54" s="155"/>
      <c r="X54" s="156">
        <f>IF(DU54=0,"",DU54)</f>
      </c>
      <c r="Y54" s="157"/>
      <c r="Z54" s="158">
        <f>AO54</f>
      </c>
      <c r="AA54" s="160"/>
      <c r="AB54" s="162">
        <f>IF(DW54="エラー","実績エラー","")</f>
      </c>
      <c r="AC54" s="163"/>
      <c r="AD54" s="164"/>
      <c r="AE54" s="150">
        <f>IF(AND(DW55="エラー",R54&lt;&gt;""),"実績エラー","")</f>
      </c>
      <c r="AF54" s="150"/>
      <c r="AG54" s="150"/>
      <c r="AH54" s="16"/>
      <c r="AI54" s="112">
        <f>IF(AND(D54&gt;=0,F54&gt;=0,H54&gt;=0,J54&gt;=0,C54="",D54&lt;&gt;"",F54&lt;&gt;"",H54&lt;&gt;"",J54&lt;&gt;""),1,0)</f>
        <v>0</v>
      </c>
      <c r="AJ54" s="112">
        <f>IF(OR(C54=1,C54=3),0,IF(C54="",0,1))</f>
        <v>0</v>
      </c>
      <c r="AK54" s="151">
        <f>IF(T54="",0,T54)</f>
        <v>0</v>
      </c>
      <c r="AL54" s="131">
        <f>IF(V54="",0,V54)</f>
        <v>0</v>
      </c>
      <c r="AM54" s="131">
        <f>IF(X54="",0,X54)</f>
        <v>0</v>
      </c>
      <c r="AN54" s="131">
        <f>SUM(AK54:AM55)</f>
        <v>0</v>
      </c>
      <c r="AO54" s="149">
        <f>IF(AN54=0,"",IF(AN54=0.5,1,""))</f>
      </c>
      <c r="AP54" s="112">
        <f>IF(C54=1,AK54,"")</f>
      </c>
      <c r="AQ54" s="112">
        <f>IF(C54=1,AL54,"")</f>
      </c>
      <c r="AR54" s="112">
        <f>IF(C54=1,AM54,"")</f>
      </c>
      <c r="AS54" s="112">
        <f>SUM(AP54:AR55)</f>
        <v>0</v>
      </c>
      <c r="AT54" s="112">
        <f>IF(AS54=0,"",AS54)</f>
      </c>
      <c r="AU54" s="112">
        <f>IF(C54=2,AK54,"")</f>
      </c>
      <c r="AV54" s="112">
        <f>IF(C54=2,AL54,"")</f>
      </c>
      <c r="AW54" s="112">
        <f>IF(C54=2,AM54,"")</f>
      </c>
      <c r="AX54" s="112">
        <f>SUM(AU54:AW55)</f>
        <v>0</v>
      </c>
      <c r="AY54" s="112">
        <f>IF(AX54=0,"",AX54)</f>
      </c>
      <c r="AZ54" s="112">
        <f>IF(C54=3,AK54,"")</f>
      </c>
      <c r="BA54" s="112">
        <f>IF(C54=3,AL54,"")</f>
      </c>
      <c r="BB54" s="112">
        <f>IF(C54=3,AM54,"")</f>
      </c>
      <c r="BC54" s="112">
        <f>SUM(AZ54:BB55)</f>
        <v>0</v>
      </c>
      <c r="BD54" s="112">
        <f>IF(BC54=0,"",BC54)</f>
      </c>
      <c r="BE54" s="112">
        <f>IF(C54=4,AK54,"")</f>
      </c>
      <c r="BF54" s="112">
        <f>IF(C54=4,AL54,"")</f>
      </c>
      <c r="BG54" s="112">
        <f>IF(C54=4,AM54,"")</f>
      </c>
      <c r="BH54" s="112">
        <f>SUM(BE54:BG55)</f>
        <v>0</v>
      </c>
      <c r="BI54" s="112">
        <f>IF(BH54=0,"",BH54)</f>
      </c>
      <c r="BK54" s="17">
        <f>IF(L54="","",L54)</f>
      </c>
      <c r="BL54" s="17">
        <f>IF(N54="","",N54)</f>
      </c>
      <c r="BM54" s="18">
        <f>IF(P54="","",P54)</f>
      </c>
      <c r="BN54" s="18">
        <f>IF(R54="","",R54)</f>
      </c>
      <c r="BO54" s="135">
        <f>SUM(BK55:BL55)</f>
        <v>0</v>
      </c>
      <c r="BP54" s="131">
        <f>SUM(BM55:BN55)</f>
        <v>0</v>
      </c>
      <c r="BQ54" s="131">
        <f>BP54-BO54</f>
        <v>0</v>
      </c>
      <c r="BR54" s="139">
        <f>IF(AND(BO54&gt;=0,BO54&lt;6),1,IF(AND(BO54&gt;=6,BO54&lt;8),2,IF(AND(BO54&gt;=8,BO54&lt;18),3,IF(AND(BO54&gt;=18,BO54&lt;22),4,IF(AND(BO54&gt;=22,BO54&lt;24),5,0)))))</f>
        <v>1</v>
      </c>
      <c r="BS54" s="140">
        <f>IF(BR54=1,3,IF(BR54=2,2,IF(BR54=3,1,IF(BR54=4,2,IF(BR54=5,3,0)))))</f>
        <v>3</v>
      </c>
      <c r="BT54" s="148">
        <f>IF(BR54=1,6,IF(BR54=2,8,IF(BR54=3,18,IF(BR54=4,22,IF(BR54=5,24,0)))))</f>
        <v>6</v>
      </c>
      <c r="BU54" s="144">
        <f>IF(BT54&gt;BP54,BQ54,BT54-BO54)</f>
        <v>0</v>
      </c>
      <c r="BV54" s="145">
        <f>BQ54-BU54</f>
        <v>0</v>
      </c>
      <c r="BW54" s="139">
        <f>IF(BV54&gt;0,BR54+1,0)</f>
        <v>0</v>
      </c>
      <c r="BX54" s="140">
        <f>IF(BW54=1,3,IF(BW54=2,2,IF(BW54=3,1,IF(BW54=4,2,IF(BW54=5,3,0)))))</f>
        <v>0</v>
      </c>
      <c r="BY54" s="141">
        <f>IF(BW54=1,0,IF(BW54=2,6,IF(BW54=3,8,IF(BW54=4,18,IF(BW54=5,22,0)))))</f>
        <v>0</v>
      </c>
      <c r="BZ54" s="131">
        <f>IF(BW54=1,6,IF(BW54=2,8,IF(BW54=3,18,IF(BW54=4,22,IF(BW54=5,24,0)))))</f>
        <v>0</v>
      </c>
      <c r="CA54" s="147">
        <f>IF(BV54&gt;CB54,BV54-CB54,IF(BV54=CB54,CB54,BV54))</f>
        <v>0</v>
      </c>
      <c r="CB54" s="142">
        <f>IF(BV54&gt;=BZ54-BY54,BV54-(BZ54-BY54),BV54)</f>
        <v>0</v>
      </c>
      <c r="CC54" s="145">
        <f>BQ54-(BU54+CA54)</f>
        <v>0</v>
      </c>
      <c r="CD54" s="139">
        <f>IF(CC54&gt;0,BW54+1,0)</f>
        <v>0</v>
      </c>
      <c r="CE54" s="140">
        <f>IF(CD54=1,3,IF(CD54=2,2,IF(CD54=3,1,IF(CD54=4,2,IF(CD54=5,3,0)))))</f>
        <v>0</v>
      </c>
      <c r="CF54" s="141">
        <f>IF(CD54=1,0,IF(CD54=2,6,IF(CD54=3,8,IF(CD54=4,18,IF(CD54=5,22,0)))))</f>
        <v>0</v>
      </c>
      <c r="CG54" s="131">
        <f>IF(CD54=1,6,IF(CD54=2,8,IF(CD54=3,18,IF(CD54=4,22,IF(CD54=5,24,0)))))</f>
        <v>0</v>
      </c>
      <c r="CH54" s="131">
        <f>CF54+CC54</f>
        <v>0</v>
      </c>
      <c r="CI54" s="147">
        <f>IF(CH54&gt;CG54,CG54-CF54,CH54-CF54)</f>
        <v>0</v>
      </c>
      <c r="CJ54" s="148">
        <f>CC54-CI54</f>
        <v>0</v>
      </c>
      <c r="CK54" s="131">
        <f>IF(CJ54&gt;=0,CG54,CJ54)</f>
        <v>0</v>
      </c>
      <c r="CL54" s="146">
        <f>IF(CJ54&gt;0,1,0)</f>
        <v>0</v>
      </c>
      <c r="CM54" s="139">
        <f>IF(CE54=0,0,CD54+1)</f>
        <v>0</v>
      </c>
      <c r="CN54" s="140">
        <f>IF(CM54=1,3,IF(CM54=2,2,IF(CM54=3,1,IF(CM54=4,2,IF(CM54=5,3,0)))))</f>
        <v>0</v>
      </c>
      <c r="CO54" s="141">
        <f>IF(CM54=1,0,IF(CM54=2,6,IF(CM54=3,8,IF(CM54=4,18,IF(CM54=5,22,0)))))</f>
        <v>0</v>
      </c>
      <c r="CP54" s="131">
        <f>IF(CM54=1,6,IF(CM54=2,8,IF(CM54=3,18,IF(CM54=4,22,IF(CM54=5,24,0)))))</f>
        <v>0</v>
      </c>
      <c r="CQ54" s="136">
        <f>CJ54+CO54</f>
        <v>0</v>
      </c>
      <c r="CR54" s="144">
        <f>IF(CQ54&gt;CP54,CP54-CO54,CQ54-CO54)</f>
        <v>0</v>
      </c>
      <c r="CS54" s="145">
        <f>IF(CR54&gt;0,CQ54-(CO54+CR54),0)</f>
        <v>0</v>
      </c>
      <c r="CT54" s="146">
        <f>IF(CR54&gt;0,1,0)</f>
        <v>0</v>
      </c>
      <c r="CU54" s="139">
        <f>IF(CT54=1,CM54+1,0)</f>
        <v>0</v>
      </c>
      <c r="CV54" s="140">
        <f>IF(CU54=1,3,IF(CU54=2,2,IF(CU54=3,1,IF(CU54=4,2,IF(CU54=5,3,0)))))</f>
        <v>0</v>
      </c>
      <c r="CW54" s="141">
        <f>IF(CU54=1,0,IF(CU54=2,6,IF(CU54=3,8,IF(CU54=4,18,IF(CU54=5,22,0)))))</f>
        <v>0</v>
      </c>
      <c r="CX54" s="131">
        <f>IF(CU54=1,6,IF(CU54=2,8,IF(CU54=3,18,IF(CU54=4,22,IF(CU54=5,24,0)))))</f>
        <v>0</v>
      </c>
      <c r="CY54" s="143">
        <f>IF(CU54&gt;0,CS54,0)</f>
        <v>0</v>
      </c>
      <c r="CZ54" s="137">
        <f>BR54</f>
        <v>1</v>
      </c>
      <c r="DA54" s="112">
        <f>BS54</f>
        <v>3</v>
      </c>
      <c r="DB54" s="136">
        <f>BU54</f>
        <v>0</v>
      </c>
      <c r="DC54" s="137">
        <f>BW54</f>
        <v>0</v>
      </c>
      <c r="DD54" s="112">
        <f>BX54</f>
        <v>0</v>
      </c>
      <c r="DE54" s="131">
        <f>CA54</f>
        <v>0</v>
      </c>
      <c r="DF54" s="137">
        <f>CD54</f>
        <v>0</v>
      </c>
      <c r="DG54" s="112">
        <f>CE54</f>
        <v>0</v>
      </c>
      <c r="DH54" s="131">
        <f>CI54</f>
        <v>0</v>
      </c>
      <c r="DI54" s="137">
        <f>CM54</f>
        <v>0</v>
      </c>
      <c r="DJ54" s="112">
        <f>CN54</f>
        <v>0</v>
      </c>
      <c r="DK54" s="136">
        <f>CR54</f>
        <v>0</v>
      </c>
      <c r="DL54" s="137">
        <f>CU54</f>
        <v>0</v>
      </c>
      <c r="DM54" s="112">
        <f>CV54</f>
        <v>0</v>
      </c>
      <c r="DN54" s="135">
        <f>CY54</f>
        <v>0</v>
      </c>
      <c r="DO54" s="133">
        <f>IF(DA54=1,DB54,IF(DD54=1,DE54,IF(DG54=1,DH54,IF(DJ54=1,DK54,IF(DM54=1,DN54,0)))))</f>
        <v>0</v>
      </c>
      <c r="DP54" s="131">
        <f>IF(CZ54=2,DB54,IF(DC54=2,DE54,IF(DF54=2,DH54,IF(DI54=2,DK54,IF(DL54=2,DN54,0)))))</f>
        <v>0</v>
      </c>
      <c r="DQ54" s="131">
        <f>IF(CZ54=4,DB54,IF(DC54=4,DE54,IF(DF54=4,DH54,IF(DI54=4,DK54,IF(DL54=4,DN54,0)))))</f>
        <v>0</v>
      </c>
      <c r="DR54" s="138">
        <f>DP54+DQ54</f>
        <v>0</v>
      </c>
      <c r="DS54" s="131">
        <f>IF(CZ54=1,DB54,IF(DC54=1,DE54,IF(DF54=1,DH54,IF(DI54=1,DK54,IF(DL54=1,DN54,0)))))</f>
        <v>0</v>
      </c>
      <c r="DT54" s="112">
        <f>IF(CZ54=5,DB54,IF(DC54=5,DE54,IF(DF54=5,DH54,IF(DI54=5,DK54,IF(DL54=5,DN54,0)))))</f>
        <v>0</v>
      </c>
      <c r="DU54" s="132">
        <f>DS54+DT54</f>
        <v>0</v>
      </c>
      <c r="DV54" s="21"/>
      <c r="DW54">
        <f>IF(((DZ54*60+EA54)-(DX54*60+DY54))-((H54*60+J54)-(D54*60+F54))&gt;15,"エラー","")</f>
      </c>
      <c r="DX54" s="54" t="str">
        <f>IF(D54="","0",IF(F54&gt;=45,D54+1,D54))</f>
        <v>0</v>
      </c>
      <c r="DY54" s="54" t="str">
        <f>IF(F54="","0",IF(AND(F54&gt;=0,F54&lt;15),0,IF(AND(F54&gt;=15,F54&lt;30),30,IF(AND(F54&gt;=30,F54&lt;45),30,IF(AND(F54&gt;=45,F54&lt;=59),0)))))</f>
        <v>0</v>
      </c>
      <c r="DZ54" s="54" t="str">
        <f>IF(H54="","0",IF(J54&gt;=45,H54+1,H54))</f>
        <v>0</v>
      </c>
      <c r="EA54" s="54" t="str">
        <f>IF(J54="","0",IF(AND(J54&gt;=0,J54&lt;15),0,IF(AND(J54&gt;=15,J54&lt;30),30,IF(AND(J54&gt;=30,J54&lt;45),30,IF(AND(J54&gt;=45,J54&lt;=59),0)))))</f>
        <v>0</v>
      </c>
    </row>
    <row r="55" spans="1:127" ht="9.75" customHeight="1" thickBot="1">
      <c r="A55" s="185"/>
      <c r="B55" s="97"/>
      <c r="C55" s="186"/>
      <c r="D55" s="178"/>
      <c r="E55" s="179"/>
      <c r="F55" s="181"/>
      <c r="G55" s="188"/>
      <c r="H55" s="178"/>
      <c r="I55" s="179"/>
      <c r="J55" s="181"/>
      <c r="K55" s="179"/>
      <c r="L55" s="183"/>
      <c r="M55" s="174"/>
      <c r="N55" s="169"/>
      <c r="O55" s="171"/>
      <c r="P55" s="173"/>
      <c r="Q55" s="174"/>
      <c r="R55" s="169"/>
      <c r="S55" s="176"/>
      <c r="T55" s="152"/>
      <c r="U55" s="153"/>
      <c r="V55" s="154"/>
      <c r="W55" s="155"/>
      <c r="X55" s="156"/>
      <c r="Y55" s="157"/>
      <c r="Z55" s="159"/>
      <c r="AA55" s="161"/>
      <c r="AB55" s="165"/>
      <c r="AC55" s="166"/>
      <c r="AD55" s="167"/>
      <c r="AE55" s="150"/>
      <c r="AF55" s="150"/>
      <c r="AG55" s="150"/>
      <c r="AH55" s="16"/>
      <c r="AI55" s="112"/>
      <c r="AJ55" s="112"/>
      <c r="AK55" s="151"/>
      <c r="AL55" s="131"/>
      <c r="AM55" s="131"/>
      <c r="AN55" s="131"/>
      <c r="AO55" s="149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K55" s="19">
        <f>BK54</f>
      </c>
      <c r="BL55" s="20">
        <f>IF(BL54="","",BL54/60)</f>
      </c>
      <c r="BM55">
        <f>BM54</f>
      </c>
      <c r="BN55">
        <f>IF(BN54="","",BN54/60)</f>
      </c>
      <c r="BO55" s="135"/>
      <c r="BP55" s="131"/>
      <c r="BQ55" s="131"/>
      <c r="BR55" s="139"/>
      <c r="BS55" s="140"/>
      <c r="BT55" s="148"/>
      <c r="BU55" s="140"/>
      <c r="BV55" s="142"/>
      <c r="BW55" s="139"/>
      <c r="BX55" s="140"/>
      <c r="BY55" s="142"/>
      <c r="BZ55" s="131"/>
      <c r="CA55" s="147"/>
      <c r="CB55" s="142"/>
      <c r="CC55" s="145"/>
      <c r="CD55" s="139"/>
      <c r="CE55" s="140"/>
      <c r="CF55" s="142"/>
      <c r="CG55" s="131"/>
      <c r="CH55" s="131"/>
      <c r="CI55" s="147"/>
      <c r="CJ55" s="148"/>
      <c r="CK55" s="131"/>
      <c r="CL55" s="146"/>
      <c r="CM55" s="139"/>
      <c r="CN55" s="140"/>
      <c r="CO55" s="142"/>
      <c r="CP55" s="131"/>
      <c r="CQ55" s="112"/>
      <c r="CR55" s="140"/>
      <c r="CS55" s="145"/>
      <c r="CT55" s="146"/>
      <c r="CU55" s="139"/>
      <c r="CV55" s="140"/>
      <c r="CW55" s="142"/>
      <c r="CX55" s="131"/>
      <c r="CY55" s="143"/>
      <c r="CZ55" s="137"/>
      <c r="DA55" s="112"/>
      <c r="DB55" s="112"/>
      <c r="DC55" s="137"/>
      <c r="DD55" s="112"/>
      <c r="DE55" s="112"/>
      <c r="DF55" s="137"/>
      <c r="DG55" s="112"/>
      <c r="DH55" s="112"/>
      <c r="DI55" s="137"/>
      <c r="DJ55" s="112"/>
      <c r="DK55" s="112"/>
      <c r="DL55" s="137"/>
      <c r="DM55" s="112"/>
      <c r="DN55" s="112"/>
      <c r="DO55" s="133"/>
      <c r="DP55" s="131"/>
      <c r="DQ55" s="131"/>
      <c r="DR55" s="138"/>
      <c r="DS55" s="131"/>
      <c r="DT55" s="112"/>
      <c r="DU55" s="133"/>
      <c r="DV55" s="21"/>
      <c r="DW55">
        <f>IF(((DZ54*60+EA54)-(DX54*60+DY54))-((H54*60+J54)-(D54*60+F54))&lt;-14,"エラー","")</f>
      </c>
    </row>
    <row r="56" spans="1:131" ht="9.75" customHeight="1" thickBot="1">
      <c r="A56" s="184"/>
      <c r="B56" s="94"/>
      <c r="C56" s="186"/>
      <c r="D56" s="177"/>
      <c r="E56" s="168" t="s">
        <v>19</v>
      </c>
      <c r="F56" s="180"/>
      <c r="G56" s="187" t="s">
        <v>20</v>
      </c>
      <c r="H56" s="177"/>
      <c r="I56" s="168" t="s">
        <v>19</v>
      </c>
      <c r="J56" s="180"/>
      <c r="K56" s="168" t="s">
        <v>20</v>
      </c>
      <c r="L56" s="182">
        <f>IF(D56="","",IF(F56&gt;=45,D56+1,D56))</f>
      </c>
      <c r="M56" s="79" t="s">
        <v>19</v>
      </c>
      <c r="N56" s="168">
        <f>IF(F56="","",IF(AND(F56&gt;=0,F56&lt;15),0,IF(AND(F56&gt;=15,F56&lt;30),30,IF(AND(F56&gt;=30,F56&lt;45),30,IF(AND(F56&gt;=45,F56&lt;=59),0)))))</f>
      </c>
      <c r="O56" s="170" t="s">
        <v>20</v>
      </c>
      <c r="P56" s="172">
        <f>IF(H56="","",IF(J56&gt;=45,H56+1,H56))</f>
      </c>
      <c r="Q56" s="79" t="s">
        <v>19</v>
      </c>
      <c r="R56" s="168">
        <f>IF(J56="","",IF(AND(J56&gt;=0,J56&lt;15),0,IF(AND(J56&gt;=15,J56&lt;30),30,IF(AND(J56&gt;=30,J56&lt;45),30,IF(AND(J56&gt;=45,J56&lt;=59),0)))))</f>
      </c>
      <c r="S56" s="175" t="s">
        <v>20</v>
      </c>
      <c r="T56" s="152">
        <f>IF(DO56=0,"",DO56)</f>
      </c>
      <c r="U56" s="153"/>
      <c r="V56" s="154">
        <f>IF(DR56=0,"",DR56)</f>
      </c>
      <c r="W56" s="155"/>
      <c r="X56" s="156">
        <f>IF(DU56=0,"",DU56)</f>
      </c>
      <c r="Y56" s="157"/>
      <c r="Z56" s="158">
        <f>AO56</f>
      </c>
      <c r="AA56" s="160"/>
      <c r="AB56" s="162">
        <f>IF(DW56="エラー","実績エラー","")</f>
      </c>
      <c r="AC56" s="163"/>
      <c r="AD56" s="164"/>
      <c r="AE56" s="150">
        <f>IF(AND(DW57="エラー",R56&lt;&gt;""),"実績エラー","")</f>
      </c>
      <c r="AF56" s="150"/>
      <c r="AG56" s="150"/>
      <c r="AH56" s="16"/>
      <c r="AI56" s="112">
        <f>IF(AND(D56&gt;=0,F56&gt;=0,H56&gt;=0,J56&gt;=0,C56="",D56&lt;&gt;"",F56&lt;&gt;"",H56&lt;&gt;"",J56&lt;&gt;""),1,0)</f>
        <v>0</v>
      </c>
      <c r="AJ56" s="112">
        <f>IF(OR(C56=1,C56=3),0,IF(C56="",0,1))</f>
        <v>0</v>
      </c>
      <c r="AK56" s="151">
        <f>IF(T56="",0,T56)</f>
        <v>0</v>
      </c>
      <c r="AL56" s="131">
        <f>IF(V56="",0,V56)</f>
        <v>0</v>
      </c>
      <c r="AM56" s="131">
        <f>IF(X56="",0,X56)</f>
        <v>0</v>
      </c>
      <c r="AN56" s="131">
        <f>SUM(AK56:AM57)</f>
        <v>0</v>
      </c>
      <c r="AO56" s="149">
        <f>IF(AN56=0,"",IF(AN56=0.5,1,""))</f>
      </c>
      <c r="AP56" s="112">
        <f>IF(C56=1,AK56,"")</f>
      </c>
      <c r="AQ56" s="112">
        <f>IF(C56=1,AL56,"")</f>
      </c>
      <c r="AR56" s="112">
        <f>IF(C56=1,AM56,"")</f>
      </c>
      <c r="AS56" s="112">
        <f>SUM(AP56:AR57)</f>
        <v>0</v>
      </c>
      <c r="AT56" s="112">
        <f>IF(AS56=0,"",AS56)</f>
      </c>
      <c r="AU56" s="112">
        <f>IF(C56=2,AK56,"")</f>
      </c>
      <c r="AV56" s="112">
        <f>IF(C56=2,AL56,"")</f>
      </c>
      <c r="AW56" s="112">
        <f>IF(C56=2,AM56,"")</f>
      </c>
      <c r="AX56" s="112">
        <f>SUM(AU56:AW57)</f>
        <v>0</v>
      </c>
      <c r="AY56" s="112">
        <f>IF(AX56=0,"",AX56)</f>
      </c>
      <c r="AZ56" s="112">
        <f>IF(C56=3,AK56,"")</f>
      </c>
      <c r="BA56" s="112">
        <f>IF(C56=3,AL56,"")</f>
      </c>
      <c r="BB56" s="112">
        <f>IF(C56=3,AM56,"")</f>
      </c>
      <c r="BC56" s="112">
        <f>SUM(AZ56:BB57)</f>
        <v>0</v>
      </c>
      <c r="BD56" s="112">
        <f>IF(BC56=0,"",BC56)</f>
      </c>
      <c r="BE56" s="112">
        <f>IF(C56=4,AK56,"")</f>
      </c>
      <c r="BF56" s="112">
        <f>IF(C56=4,AL56,"")</f>
      </c>
      <c r="BG56" s="112">
        <f>IF(C56=4,AM56,"")</f>
      </c>
      <c r="BH56" s="112">
        <f>SUM(BE56:BG57)</f>
        <v>0</v>
      </c>
      <c r="BI56" s="112">
        <f>IF(BH56=0,"",BH56)</f>
      </c>
      <c r="BK56" s="17">
        <f>IF(L56="","",L56)</f>
      </c>
      <c r="BL56" s="17">
        <f>IF(N56="","",N56)</f>
      </c>
      <c r="BM56" s="18">
        <f>IF(P56="","",P56)</f>
      </c>
      <c r="BN56" s="18">
        <f>IF(R56="","",R56)</f>
      </c>
      <c r="BO56" s="135">
        <f>SUM(BK57:BL57)</f>
        <v>0</v>
      </c>
      <c r="BP56" s="131">
        <f>SUM(BM57:BN57)</f>
        <v>0</v>
      </c>
      <c r="BQ56" s="131">
        <f>BP56-BO56</f>
        <v>0</v>
      </c>
      <c r="BR56" s="139">
        <f>IF(AND(BO56&gt;=0,BO56&lt;6),1,IF(AND(BO56&gt;=6,BO56&lt;8),2,IF(AND(BO56&gt;=8,BO56&lt;18),3,IF(AND(BO56&gt;=18,BO56&lt;22),4,IF(AND(BO56&gt;=22,BO56&lt;24),5,0)))))</f>
        <v>1</v>
      </c>
      <c r="BS56" s="140">
        <f>IF(BR56=1,3,IF(BR56=2,2,IF(BR56=3,1,IF(BR56=4,2,IF(BR56=5,3,0)))))</f>
        <v>3</v>
      </c>
      <c r="BT56" s="148">
        <f>IF(BR56=1,6,IF(BR56=2,8,IF(BR56=3,18,IF(BR56=4,22,IF(BR56=5,24,0)))))</f>
        <v>6</v>
      </c>
      <c r="BU56" s="144">
        <f>IF(BT56&gt;BP56,BQ56,BT56-BO56)</f>
        <v>0</v>
      </c>
      <c r="BV56" s="145">
        <f>BQ56-BU56</f>
        <v>0</v>
      </c>
      <c r="BW56" s="139">
        <f>IF(BV56&gt;0,BR56+1,0)</f>
        <v>0</v>
      </c>
      <c r="BX56" s="140">
        <f>IF(BW56=1,3,IF(BW56=2,2,IF(BW56=3,1,IF(BW56=4,2,IF(BW56=5,3,0)))))</f>
        <v>0</v>
      </c>
      <c r="BY56" s="141">
        <f>IF(BW56=1,0,IF(BW56=2,6,IF(BW56=3,8,IF(BW56=4,18,IF(BW56=5,22,0)))))</f>
        <v>0</v>
      </c>
      <c r="BZ56" s="131">
        <f>IF(BW56=1,6,IF(BW56=2,8,IF(BW56=3,18,IF(BW56=4,22,IF(BW56=5,24,0)))))</f>
        <v>0</v>
      </c>
      <c r="CA56" s="147">
        <f>IF(BV56&gt;CB56,BV56-CB56,IF(BV56=CB56,CB56,BV56))</f>
        <v>0</v>
      </c>
      <c r="CB56" s="142">
        <f>IF(BV56&gt;=BZ56-BY56,BV56-(BZ56-BY56),BV56)</f>
        <v>0</v>
      </c>
      <c r="CC56" s="145">
        <f>BQ56-(BU56+CA56)</f>
        <v>0</v>
      </c>
      <c r="CD56" s="139">
        <f>IF(CC56&gt;0,BW56+1,0)</f>
        <v>0</v>
      </c>
      <c r="CE56" s="140">
        <f>IF(CD56=1,3,IF(CD56=2,2,IF(CD56=3,1,IF(CD56=4,2,IF(CD56=5,3,0)))))</f>
        <v>0</v>
      </c>
      <c r="CF56" s="141">
        <f>IF(CD56=1,0,IF(CD56=2,6,IF(CD56=3,8,IF(CD56=4,18,IF(CD56=5,22,0)))))</f>
        <v>0</v>
      </c>
      <c r="CG56" s="131">
        <f>IF(CD56=1,6,IF(CD56=2,8,IF(CD56=3,18,IF(CD56=4,22,IF(CD56=5,24,0)))))</f>
        <v>0</v>
      </c>
      <c r="CH56" s="131">
        <f>CF56+CC56</f>
        <v>0</v>
      </c>
      <c r="CI56" s="147">
        <f>IF(CH56&gt;CG56,CG56-CF56,CH56-CF56)</f>
        <v>0</v>
      </c>
      <c r="CJ56" s="148">
        <f>CC56-CI56</f>
        <v>0</v>
      </c>
      <c r="CK56" s="131">
        <f>IF(CJ56&gt;=0,CG56,CJ56)</f>
        <v>0</v>
      </c>
      <c r="CL56" s="146">
        <f>IF(CJ56&gt;0,1,0)</f>
        <v>0</v>
      </c>
      <c r="CM56" s="139">
        <f>IF(CE56=0,0,CD56+1)</f>
        <v>0</v>
      </c>
      <c r="CN56" s="140">
        <f>IF(CM56=1,3,IF(CM56=2,2,IF(CM56=3,1,IF(CM56=4,2,IF(CM56=5,3,0)))))</f>
        <v>0</v>
      </c>
      <c r="CO56" s="141">
        <f>IF(CM56=1,0,IF(CM56=2,6,IF(CM56=3,8,IF(CM56=4,18,IF(CM56=5,22,0)))))</f>
        <v>0</v>
      </c>
      <c r="CP56" s="131">
        <f>IF(CM56=1,6,IF(CM56=2,8,IF(CM56=3,18,IF(CM56=4,22,IF(CM56=5,24,0)))))</f>
        <v>0</v>
      </c>
      <c r="CQ56" s="136">
        <f>CJ56+CO56</f>
        <v>0</v>
      </c>
      <c r="CR56" s="144">
        <f>IF(CQ56&gt;CP56,CP56-CO56,CQ56-CO56)</f>
        <v>0</v>
      </c>
      <c r="CS56" s="145">
        <f>IF(CR56&gt;0,CQ56-(CO56+CR56),0)</f>
        <v>0</v>
      </c>
      <c r="CT56" s="146">
        <f>IF(CR56&gt;0,1,0)</f>
        <v>0</v>
      </c>
      <c r="CU56" s="139">
        <f>IF(CT56=1,CM56+1,0)</f>
        <v>0</v>
      </c>
      <c r="CV56" s="140">
        <f>IF(CU56=1,3,IF(CU56=2,2,IF(CU56=3,1,IF(CU56=4,2,IF(CU56=5,3,0)))))</f>
        <v>0</v>
      </c>
      <c r="CW56" s="141">
        <f>IF(CU56=1,0,IF(CU56=2,6,IF(CU56=3,8,IF(CU56=4,18,IF(CU56=5,22,0)))))</f>
        <v>0</v>
      </c>
      <c r="CX56" s="131">
        <f>IF(CU56=1,6,IF(CU56=2,8,IF(CU56=3,18,IF(CU56=4,22,IF(CU56=5,24,0)))))</f>
        <v>0</v>
      </c>
      <c r="CY56" s="143">
        <f>IF(CU56&gt;0,CS56,0)</f>
        <v>0</v>
      </c>
      <c r="CZ56" s="137">
        <f>BR56</f>
        <v>1</v>
      </c>
      <c r="DA56" s="112">
        <f>BS56</f>
        <v>3</v>
      </c>
      <c r="DB56" s="136">
        <f>BU56</f>
        <v>0</v>
      </c>
      <c r="DC56" s="137">
        <f>BW56</f>
        <v>0</v>
      </c>
      <c r="DD56" s="112">
        <f>BX56</f>
        <v>0</v>
      </c>
      <c r="DE56" s="131">
        <f>CA56</f>
        <v>0</v>
      </c>
      <c r="DF56" s="137">
        <f>CD56</f>
        <v>0</v>
      </c>
      <c r="DG56" s="112">
        <f>CE56</f>
        <v>0</v>
      </c>
      <c r="DH56" s="131">
        <f>CI56</f>
        <v>0</v>
      </c>
      <c r="DI56" s="137">
        <f>CM56</f>
        <v>0</v>
      </c>
      <c r="DJ56" s="112">
        <f>CN56</f>
        <v>0</v>
      </c>
      <c r="DK56" s="136">
        <f>CR56</f>
        <v>0</v>
      </c>
      <c r="DL56" s="137">
        <f>CU56</f>
        <v>0</v>
      </c>
      <c r="DM56" s="112">
        <f>CV56</f>
        <v>0</v>
      </c>
      <c r="DN56" s="135">
        <f>CY56</f>
        <v>0</v>
      </c>
      <c r="DO56" s="133">
        <f>IF(DA56=1,DB56,IF(DD56=1,DE56,IF(DG56=1,DH56,IF(DJ56=1,DK56,IF(DM56=1,DN56,0)))))</f>
        <v>0</v>
      </c>
      <c r="DP56" s="131">
        <f>IF(CZ56=2,DB56,IF(DC56=2,DE56,IF(DF56=2,DH56,IF(DI56=2,DK56,IF(DL56=2,DN56,0)))))</f>
        <v>0</v>
      </c>
      <c r="DQ56" s="131">
        <f>IF(CZ56=4,DB56,IF(DC56=4,DE56,IF(DF56=4,DH56,IF(DI56=4,DK56,IF(DL56=4,DN56,0)))))</f>
        <v>0</v>
      </c>
      <c r="DR56" s="138">
        <f>DP56+DQ56</f>
        <v>0</v>
      </c>
      <c r="DS56" s="131">
        <f>IF(CZ56=1,DB56,IF(DC56=1,DE56,IF(DF56=1,DH56,IF(DI56=1,DK56,IF(DL56=1,DN56,0)))))</f>
        <v>0</v>
      </c>
      <c r="DT56" s="112">
        <f>IF(CZ56=5,DB56,IF(DC56=5,DE56,IF(DF56=5,DH56,IF(DI56=5,DK56,IF(DL56=5,DN56,0)))))</f>
        <v>0</v>
      </c>
      <c r="DU56" s="132">
        <f>DS56+DT56</f>
        <v>0</v>
      </c>
      <c r="DV56" s="21"/>
      <c r="DW56">
        <f>IF(((DZ56*60+EA56)-(DX56*60+DY56))-((H56*60+J56)-(D56*60+F56))&gt;15,"エラー","")</f>
      </c>
      <c r="DX56" s="54" t="str">
        <f>IF(D56="","0",IF(F56&gt;=45,D56+1,D56))</f>
        <v>0</v>
      </c>
      <c r="DY56" s="54" t="str">
        <f>IF(F56="","0",IF(AND(F56&gt;=0,F56&lt;15),0,IF(AND(F56&gt;=15,F56&lt;30),30,IF(AND(F56&gt;=30,F56&lt;45),30,IF(AND(F56&gt;=45,F56&lt;=59),0)))))</f>
        <v>0</v>
      </c>
      <c r="DZ56" s="54" t="str">
        <f>IF(H56="","0",IF(J56&gt;=45,H56+1,H56))</f>
        <v>0</v>
      </c>
      <c r="EA56" s="54" t="str">
        <f>IF(J56="","0",IF(AND(J56&gt;=0,J56&lt;15),0,IF(AND(J56&gt;=15,J56&lt;30),30,IF(AND(J56&gt;=30,J56&lt;45),30,IF(AND(J56&gt;=45,J56&lt;=59),0)))))</f>
        <v>0</v>
      </c>
    </row>
    <row r="57" spans="1:127" ht="9.75" customHeight="1" thickBot="1">
      <c r="A57" s="185"/>
      <c r="B57" s="97"/>
      <c r="C57" s="186"/>
      <c r="D57" s="178"/>
      <c r="E57" s="179"/>
      <c r="F57" s="181"/>
      <c r="G57" s="188"/>
      <c r="H57" s="178"/>
      <c r="I57" s="179"/>
      <c r="J57" s="181"/>
      <c r="K57" s="179"/>
      <c r="L57" s="183"/>
      <c r="M57" s="174"/>
      <c r="N57" s="169"/>
      <c r="O57" s="171"/>
      <c r="P57" s="173"/>
      <c r="Q57" s="174"/>
      <c r="R57" s="169"/>
      <c r="S57" s="176"/>
      <c r="T57" s="152"/>
      <c r="U57" s="153"/>
      <c r="V57" s="154"/>
      <c r="W57" s="155"/>
      <c r="X57" s="156"/>
      <c r="Y57" s="157"/>
      <c r="Z57" s="159"/>
      <c r="AA57" s="161"/>
      <c r="AB57" s="165"/>
      <c r="AC57" s="166"/>
      <c r="AD57" s="167"/>
      <c r="AE57" s="150"/>
      <c r="AF57" s="150"/>
      <c r="AG57" s="150"/>
      <c r="AH57" s="16"/>
      <c r="AI57" s="112"/>
      <c r="AJ57" s="112"/>
      <c r="AK57" s="151"/>
      <c r="AL57" s="131"/>
      <c r="AM57" s="131"/>
      <c r="AN57" s="131"/>
      <c r="AO57" s="149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K57" s="19">
        <f>BK56</f>
      </c>
      <c r="BL57" s="20">
        <f>IF(BL56="","",BL56/60)</f>
      </c>
      <c r="BM57">
        <f>BM56</f>
      </c>
      <c r="BN57">
        <f>IF(BN56="","",BN56/60)</f>
      </c>
      <c r="BO57" s="135"/>
      <c r="BP57" s="131"/>
      <c r="BQ57" s="131"/>
      <c r="BR57" s="139"/>
      <c r="BS57" s="140"/>
      <c r="BT57" s="148"/>
      <c r="BU57" s="140"/>
      <c r="BV57" s="142"/>
      <c r="BW57" s="139"/>
      <c r="BX57" s="140"/>
      <c r="BY57" s="142"/>
      <c r="BZ57" s="131"/>
      <c r="CA57" s="147"/>
      <c r="CB57" s="142"/>
      <c r="CC57" s="145"/>
      <c r="CD57" s="139"/>
      <c r="CE57" s="140"/>
      <c r="CF57" s="142"/>
      <c r="CG57" s="131"/>
      <c r="CH57" s="131"/>
      <c r="CI57" s="147"/>
      <c r="CJ57" s="148"/>
      <c r="CK57" s="131"/>
      <c r="CL57" s="146"/>
      <c r="CM57" s="139"/>
      <c r="CN57" s="140"/>
      <c r="CO57" s="142"/>
      <c r="CP57" s="131"/>
      <c r="CQ57" s="112"/>
      <c r="CR57" s="140"/>
      <c r="CS57" s="145"/>
      <c r="CT57" s="146"/>
      <c r="CU57" s="139"/>
      <c r="CV57" s="140"/>
      <c r="CW57" s="142"/>
      <c r="CX57" s="131"/>
      <c r="CY57" s="143"/>
      <c r="CZ57" s="137"/>
      <c r="DA57" s="112"/>
      <c r="DB57" s="112"/>
      <c r="DC57" s="137"/>
      <c r="DD57" s="112"/>
      <c r="DE57" s="112"/>
      <c r="DF57" s="137"/>
      <c r="DG57" s="112"/>
      <c r="DH57" s="112"/>
      <c r="DI57" s="137"/>
      <c r="DJ57" s="112"/>
      <c r="DK57" s="112"/>
      <c r="DL57" s="137"/>
      <c r="DM57" s="112"/>
      <c r="DN57" s="112"/>
      <c r="DO57" s="133"/>
      <c r="DP57" s="131"/>
      <c r="DQ57" s="131"/>
      <c r="DR57" s="138"/>
      <c r="DS57" s="131"/>
      <c r="DT57" s="112"/>
      <c r="DU57" s="133"/>
      <c r="DV57" s="21"/>
      <c r="DW57">
        <f>IF(((DZ56*60+EA56)-(DX56*60+DY56))-((H56*60+J56)-(D56*60+F56))&lt;-14,"エラー","")</f>
      </c>
    </row>
    <row r="58" spans="1:131" ht="9.75" customHeight="1" thickBot="1">
      <c r="A58" s="184"/>
      <c r="B58" s="94"/>
      <c r="C58" s="186"/>
      <c r="D58" s="177"/>
      <c r="E58" s="168" t="s">
        <v>19</v>
      </c>
      <c r="F58" s="180"/>
      <c r="G58" s="187" t="s">
        <v>20</v>
      </c>
      <c r="H58" s="177"/>
      <c r="I58" s="168" t="s">
        <v>19</v>
      </c>
      <c r="J58" s="180"/>
      <c r="K58" s="168" t="s">
        <v>20</v>
      </c>
      <c r="L58" s="182">
        <f>IF(D58="","",IF(F58&gt;=45,D58+1,D58))</f>
      </c>
      <c r="M58" s="79" t="s">
        <v>19</v>
      </c>
      <c r="N58" s="168">
        <f>IF(F58="","",IF(AND(F58&gt;=0,F58&lt;15),0,IF(AND(F58&gt;=15,F58&lt;30),30,IF(AND(F58&gt;=30,F58&lt;45),30,IF(AND(F58&gt;=45,F58&lt;=59),0)))))</f>
      </c>
      <c r="O58" s="170" t="s">
        <v>20</v>
      </c>
      <c r="P58" s="172">
        <f>IF(H58="","",IF(J58&gt;=45,H58+1,H58))</f>
      </c>
      <c r="Q58" s="79" t="s">
        <v>19</v>
      </c>
      <c r="R58" s="168">
        <f>IF(J58="","",IF(AND(J58&gt;=0,J58&lt;15),0,IF(AND(J58&gt;=15,J58&lt;30),30,IF(AND(J58&gt;=30,J58&lt;45),30,IF(AND(J58&gt;=45,J58&lt;=59),0)))))</f>
      </c>
      <c r="S58" s="175" t="s">
        <v>20</v>
      </c>
      <c r="T58" s="152">
        <f>IF(DO58=0,"",DO58)</f>
      </c>
      <c r="U58" s="153"/>
      <c r="V58" s="154">
        <f>IF(DR58=0,"",DR58)</f>
      </c>
      <c r="W58" s="155"/>
      <c r="X58" s="156">
        <f>IF(DU58=0,"",DU58)</f>
      </c>
      <c r="Y58" s="157"/>
      <c r="Z58" s="158">
        <f>AO58</f>
      </c>
      <c r="AA58" s="160"/>
      <c r="AB58" s="162">
        <f>IF(DW58="エラー","実績エラー","")</f>
      </c>
      <c r="AC58" s="163"/>
      <c r="AD58" s="164"/>
      <c r="AE58" s="150">
        <f>IF(AND(DW59="エラー",R58&lt;&gt;""),"実績エラー","")</f>
      </c>
      <c r="AF58" s="150"/>
      <c r="AG58" s="150"/>
      <c r="AH58" s="16"/>
      <c r="AI58" s="112">
        <f>IF(AND(D58&gt;=0,F58&gt;=0,H58&gt;=0,J58&gt;=0,C58="",D58&lt;&gt;"",F58&lt;&gt;"",H58&lt;&gt;"",J58&lt;&gt;""),1,0)</f>
        <v>0</v>
      </c>
      <c r="AJ58" s="112">
        <f>IF(OR(C58=1,C58=3),0,IF(C58="",0,1))</f>
        <v>0</v>
      </c>
      <c r="AK58" s="151">
        <f>IF(T58="",0,T58)</f>
        <v>0</v>
      </c>
      <c r="AL58" s="131">
        <f>IF(V58="",0,V58)</f>
        <v>0</v>
      </c>
      <c r="AM58" s="131">
        <f>IF(X58="",0,X58)</f>
        <v>0</v>
      </c>
      <c r="AN58" s="131">
        <f>SUM(AK58:AM59)</f>
        <v>0</v>
      </c>
      <c r="AO58" s="149">
        <f>IF(AN58=0,"",IF(AN58=0.5,1,""))</f>
      </c>
      <c r="AP58" s="112">
        <f>IF(C58=1,AK58,"")</f>
      </c>
      <c r="AQ58" s="112">
        <f>IF(C58=1,AL58,"")</f>
      </c>
      <c r="AR58" s="112">
        <f>IF(C58=1,AM58,"")</f>
      </c>
      <c r="AS58" s="112">
        <f>SUM(AP58:AR59)</f>
        <v>0</v>
      </c>
      <c r="AT58" s="112">
        <f>IF(AS58=0,"",AS58)</f>
      </c>
      <c r="AU58" s="112">
        <f>IF(C58=2,AK58,"")</f>
      </c>
      <c r="AV58" s="112">
        <f>IF(C58=2,AL58,"")</f>
      </c>
      <c r="AW58" s="112">
        <f>IF(C58=2,AM58,"")</f>
      </c>
      <c r="AX58" s="112">
        <f>SUM(AU58:AW59)</f>
        <v>0</v>
      </c>
      <c r="AY58" s="112">
        <f>IF(AX58=0,"",AX58)</f>
      </c>
      <c r="AZ58" s="112">
        <f>IF(C58=3,AK58,"")</f>
      </c>
      <c r="BA58" s="112">
        <f>IF(C58=3,AL58,"")</f>
      </c>
      <c r="BB58" s="112">
        <f>IF(C58=3,AM58,"")</f>
      </c>
      <c r="BC58" s="112">
        <f>SUM(AZ58:BB59)</f>
        <v>0</v>
      </c>
      <c r="BD58" s="112">
        <f>IF(BC58=0,"",BC58)</f>
      </c>
      <c r="BE58" s="112">
        <f>IF(C58=4,AK58,"")</f>
      </c>
      <c r="BF58" s="112">
        <f>IF(C58=4,AL58,"")</f>
      </c>
      <c r="BG58" s="112">
        <f>IF(C58=4,AM58,"")</f>
      </c>
      <c r="BH58" s="112">
        <f>SUM(BE58:BG59)</f>
        <v>0</v>
      </c>
      <c r="BI58" s="112">
        <f>IF(BH58=0,"",BH58)</f>
      </c>
      <c r="BK58" s="17">
        <f>IF(L58="","",L58)</f>
      </c>
      <c r="BL58" s="17">
        <f>IF(N58="","",N58)</f>
      </c>
      <c r="BM58" s="18">
        <f>IF(P58="","",P58)</f>
      </c>
      <c r="BN58" s="18">
        <f>IF(R58="","",R58)</f>
      </c>
      <c r="BO58" s="135">
        <f>SUM(BK59:BL59)</f>
        <v>0</v>
      </c>
      <c r="BP58" s="131">
        <f>SUM(BM59:BN59)</f>
        <v>0</v>
      </c>
      <c r="BQ58" s="131">
        <f>BP58-BO58</f>
        <v>0</v>
      </c>
      <c r="BR58" s="139">
        <f>IF(AND(BO58&gt;=0,BO58&lt;6),1,IF(AND(BO58&gt;=6,BO58&lt;8),2,IF(AND(BO58&gt;=8,BO58&lt;18),3,IF(AND(BO58&gt;=18,BO58&lt;22),4,IF(AND(BO58&gt;=22,BO58&lt;24),5,0)))))</f>
        <v>1</v>
      </c>
      <c r="BS58" s="140">
        <f>IF(BR58=1,3,IF(BR58=2,2,IF(BR58=3,1,IF(BR58=4,2,IF(BR58=5,3,0)))))</f>
        <v>3</v>
      </c>
      <c r="BT58" s="148">
        <f>IF(BR58=1,6,IF(BR58=2,8,IF(BR58=3,18,IF(BR58=4,22,IF(BR58=5,24,0)))))</f>
        <v>6</v>
      </c>
      <c r="BU58" s="144">
        <f>IF(BT58&gt;BP58,BQ58,BT58-BO58)</f>
        <v>0</v>
      </c>
      <c r="BV58" s="145">
        <f>BQ58-BU58</f>
        <v>0</v>
      </c>
      <c r="BW58" s="139">
        <f>IF(BV58&gt;0,BR58+1,0)</f>
        <v>0</v>
      </c>
      <c r="BX58" s="140">
        <f>IF(BW58=1,3,IF(BW58=2,2,IF(BW58=3,1,IF(BW58=4,2,IF(BW58=5,3,0)))))</f>
        <v>0</v>
      </c>
      <c r="BY58" s="141">
        <f>IF(BW58=1,0,IF(BW58=2,6,IF(BW58=3,8,IF(BW58=4,18,IF(BW58=5,22,0)))))</f>
        <v>0</v>
      </c>
      <c r="BZ58" s="131">
        <f>IF(BW58=1,6,IF(BW58=2,8,IF(BW58=3,18,IF(BW58=4,22,IF(BW58=5,24,0)))))</f>
        <v>0</v>
      </c>
      <c r="CA58" s="147">
        <f>IF(BV58&gt;CB58,BV58-CB58,IF(BV58=CB58,CB58,BV58))</f>
        <v>0</v>
      </c>
      <c r="CB58" s="142">
        <f>IF(BV58&gt;=BZ58-BY58,BV58-(BZ58-BY58),BV58)</f>
        <v>0</v>
      </c>
      <c r="CC58" s="145">
        <f>BQ58-(BU58+CA58)</f>
        <v>0</v>
      </c>
      <c r="CD58" s="139">
        <f>IF(CC58&gt;0,BW58+1,0)</f>
        <v>0</v>
      </c>
      <c r="CE58" s="140">
        <f>IF(CD58=1,3,IF(CD58=2,2,IF(CD58=3,1,IF(CD58=4,2,IF(CD58=5,3,0)))))</f>
        <v>0</v>
      </c>
      <c r="CF58" s="141">
        <f>IF(CD58=1,0,IF(CD58=2,6,IF(CD58=3,8,IF(CD58=4,18,IF(CD58=5,22,0)))))</f>
        <v>0</v>
      </c>
      <c r="CG58" s="131">
        <f>IF(CD58=1,6,IF(CD58=2,8,IF(CD58=3,18,IF(CD58=4,22,IF(CD58=5,24,0)))))</f>
        <v>0</v>
      </c>
      <c r="CH58" s="131">
        <f>CF58+CC58</f>
        <v>0</v>
      </c>
      <c r="CI58" s="147">
        <f>IF(CH58&gt;CG58,CG58-CF58,CH58-CF58)</f>
        <v>0</v>
      </c>
      <c r="CJ58" s="148">
        <f>CC58-CI58</f>
        <v>0</v>
      </c>
      <c r="CK58" s="131">
        <f>IF(CJ58&gt;=0,CG58,CJ58)</f>
        <v>0</v>
      </c>
      <c r="CL58" s="146">
        <f>IF(CJ58&gt;0,1,0)</f>
        <v>0</v>
      </c>
      <c r="CM58" s="139">
        <f>IF(CE58=0,0,CD58+1)</f>
        <v>0</v>
      </c>
      <c r="CN58" s="140">
        <f>IF(CM58=1,3,IF(CM58=2,2,IF(CM58=3,1,IF(CM58=4,2,IF(CM58=5,3,0)))))</f>
        <v>0</v>
      </c>
      <c r="CO58" s="141">
        <f>IF(CM58=1,0,IF(CM58=2,6,IF(CM58=3,8,IF(CM58=4,18,IF(CM58=5,22,0)))))</f>
        <v>0</v>
      </c>
      <c r="CP58" s="131">
        <f>IF(CM58=1,6,IF(CM58=2,8,IF(CM58=3,18,IF(CM58=4,22,IF(CM58=5,24,0)))))</f>
        <v>0</v>
      </c>
      <c r="CQ58" s="136">
        <f>CJ58+CO58</f>
        <v>0</v>
      </c>
      <c r="CR58" s="144">
        <f>IF(CQ58&gt;CP58,CP58-CO58,CQ58-CO58)</f>
        <v>0</v>
      </c>
      <c r="CS58" s="145">
        <f>IF(CR58&gt;0,CQ58-(CO58+CR58),0)</f>
        <v>0</v>
      </c>
      <c r="CT58" s="146">
        <f>IF(CR58&gt;0,1,0)</f>
        <v>0</v>
      </c>
      <c r="CU58" s="139">
        <f>IF(CT58=1,CM58+1,0)</f>
        <v>0</v>
      </c>
      <c r="CV58" s="140">
        <f>IF(CU58=1,3,IF(CU58=2,2,IF(CU58=3,1,IF(CU58=4,2,IF(CU58=5,3,0)))))</f>
        <v>0</v>
      </c>
      <c r="CW58" s="141">
        <f>IF(CU58=1,0,IF(CU58=2,6,IF(CU58=3,8,IF(CU58=4,18,IF(CU58=5,22,0)))))</f>
        <v>0</v>
      </c>
      <c r="CX58" s="131">
        <f>IF(CU58=1,6,IF(CU58=2,8,IF(CU58=3,18,IF(CU58=4,22,IF(CU58=5,24,0)))))</f>
        <v>0</v>
      </c>
      <c r="CY58" s="143">
        <f>IF(CU58&gt;0,CS58,0)</f>
        <v>0</v>
      </c>
      <c r="CZ58" s="137">
        <f>BR58</f>
        <v>1</v>
      </c>
      <c r="DA58" s="112">
        <f>BS58</f>
        <v>3</v>
      </c>
      <c r="DB58" s="136">
        <f>BU58</f>
        <v>0</v>
      </c>
      <c r="DC58" s="137">
        <f>BW58</f>
        <v>0</v>
      </c>
      <c r="DD58" s="112">
        <f>BX58</f>
        <v>0</v>
      </c>
      <c r="DE58" s="131">
        <f>CA58</f>
        <v>0</v>
      </c>
      <c r="DF58" s="137">
        <f>CD58</f>
        <v>0</v>
      </c>
      <c r="DG58" s="112">
        <f>CE58</f>
        <v>0</v>
      </c>
      <c r="DH58" s="131">
        <f>CI58</f>
        <v>0</v>
      </c>
      <c r="DI58" s="137">
        <f>CM58</f>
        <v>0</v>
      </c>
      <c r="DJ58" s="112">
        <f>CN58</f>
        <v>0</v>
      </c>
      <c r="DK58" s="136">
        <f>CR58</f>
        <v>0</v>
      </c>
      <c r="DL58" s="137">
        <f>CU58</f>
        <v>0</v>
      </c>
      <c r="DM58" s="112">
        <f>CV58</f>
        <v>0</v>
      </c>
      <c r="DN58" s="135">
        <f>CY58</f>
        <v>0</v>
      </c>
      <c r="DO58" s="133">
        <f>IF(DA58=1,DB58,IF(DD58=1,DE58,IF(DG58=1,DH58,IF(DJ58=1,DK58,IF(DM58=1,DN58,0)))))</f>
        <v>0</v>
      </c>
      <c r="DP58" s="131">
        <f>IF(CZ58=2,DB58,IF(DC58=2,DE58,IF(DF58=2,DH58,IF(DI58=2,DK58,IF(DL58=2,DN58,0)))))</f>
        <v>0</v>
      </c>
      <c r="DQ58" s="131">
        <f>IF(CZ58=4,DB58,IF(DC58=4,DE58,IF(DF58=4,DH58,IF(DI58=4,DK58,IF(DL58=4,DN58,0)))))</f>
        <v>0</v>
      </c>
      <c r="DR58" s="138">
        <f>DP58+DQ58</f>
        <v>0</v>
      </c>
      <c r="DS58" s="131">
        <f>IF(CZ58=1,DB58,IF(DC58=1,DE58,IF(DF58=1,DH58,IF(DI58=1,DK58,IF(DL58=1,DN58,0)))))</f>
        <v>0</v>
      </c>
      <c r="DT58" s="112">
        <f>IF(CZ58=5,DB58,IF(DC58=5,DE58,IF(DF58=5,DH58,IF(DI58=5,DK58,IF(DL58=5,DN58,0)))))</f>
        <v>0</v>
      </c>
      <c r="DU58" s="132">
        <f>DS58+DT58</f>
        <v>0</v>
      </c>
      <c r="DV58" s="21"/>
      <c r="DW58">
        <f>IF(((DZ58*60+EA58)-(DX58*60+DY58))-((H58*60+J58)-(D58*60+F58))&gt;15,"エラー","")</f>
      </c>
      <c r="DX58" s="54" t="str">
        <f>IF(D58="","0",IF(F58&gt;=45,D58+1,D58))</f>
        <v>0</v>
      </c>
      <c r="DY58" s="54" t="str">
        <f>IF(F58="","0",IF(AND(F58&gt;=0,F58&lt;15),0,IF(AND(F58&gt;=15,F58&lt;30),30,IF(AND(F58&gt;=30,F58&lt;45),30,IF(AND(F58&gt;=45,F58&lt;=59),0)))))</f>
        <v>0</v>
      </c>
      <c r="DZ58" s="54" t="str">
        <f>IF(H58="","0",IF(J58&gt;=45,H58+1,H58))</f>
        <v>0</v>
      </c>
      <c r="EA58" s="54" t="str">
        <f>IF(J58="","0",IF(AND(J58&gt;=0,J58&lt;15),0,IF(AND(J58&gt;=15,J58&lt;30),30,IF(AND(J58&gt;=30,J58&lt;45),30,IF(AND(J58&gt;=45,J58&lt;=59),0)))))</f>
        <v>0</v>
      </c>
    </row>
    <row r="59" spans="1:127" ht="9.75" customHeight="1" thickBot="1">
      <c r="A59" s="185"/>
      <c r="B59" s="97"/>
      <c r="C59" s="186"/>
      <c r="D59" s="178"/>
      <c r="E59" s="179"/>
      <c r="F59" s="181"/>
      <c r="G59" s="188"/>
      <c r="H59" s="178"/>
      <c r="I59" s="179"/>
      <c r="J59" s="181"/>
      <c r="K59" s="179"/>
      <c r="L59" s="183"/>
      <c r="M59" s="174"/>
      <c r="N59" s="169"/>
      <c r="O59" s="171"/>
      <c r="P59" s="173"/>
      <c r="Q59" s="174"/>
      <c r="R59" s="169"/>
      <c r="S59" s="176"/>
      <c r="T59" s="152"/>
      <c r="U59" s="153"/>
      <c r="V59" s="154"/>
      <c r="W59" s="155"/>
      <c r="X59" s="156"/>
      <c r="Y59" s="157"/>
      <c r="Z59" s="159"/>
      <c r="AA59" s="161"/>
      <c r="AB59" s="165"/>
      <c r="AC59" s="166"/>
      <c r="AD59" s="167"/>
      <c r="AE59" s="150"/>
      <c r="AF59" s="150"/>
      <c r="AG59" s="150"/>
      <c r="AH59" s="16"/>
      <c r="AI59" s="112"/>
      <c r="AJ59" s="112"/>
      <c r="AK59" s="151"/>
      <c r="AL59" s="131"/>
      <c r="AM59" s="131"/>
      <c r="AN59" s="131"/>
      <c r="AO59" s="149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K59" s="19">
        <f>BK58</f>
      </c>
      <c r="BL59" s="20">
        <f>IF(BL58="","",BL58/60)</f>
      </c>
      <c r="BM59">
        <f>BM58</f>
      </c>
      <c r="BN59">
        <f>IF(BN58="","",BN58/60)</f>
      </c>
      <c r="BO59" s="135"/>
      <c r="BP59" s="131"/>
      <c r="BQ59" s="131"/>
      <c r="BR59" s="139"/>
      <c r="BS59" s="140"/>
      <c r="BT59" s="148"/>
      <c r="BU59" s="140"/>
      <c r="BV59" s="142"/>
      <c r="BW59" s="139"/>
      <c r="BX59" s="140"/>
      <c r="BY59" s="142"/>
      <c r="BZ59" s="131"/>
      <c r="CA59" s="147"/>
      <c r="CB59" s="142"/>
      <c r="CC59" s="145"/>
      <c r="CD59" s="139"/>
      <c r="CE59" s="140"/>
      <c r="CF59" s="142"/>
      <c r="CG59" s="131"/>
      <c r="CH59" s="131"/>
      <c r="CI59" s="147"/>
      <c r="CJ59" s="148"/>
      <c r="CK59" s="131"/>
      <c r="CL59" s="146"/>
      <c r="CM59" s="139"/>
      <c r="CN59" s="140"/>
      <c r="CO59" s="142"/>
      <c r="CP59" s="131"/>
      <c r="CQ59" s="112"/>
      <c r="CR59" s="140"/>
      <c r="CS59" s="145"/>
      <c r="CT59" s="146"/>
      <c r="CU59" s="139"/>
      <c r="CV59" s="140"/>
      <c r="CW59" s="142"/>
      <c r="CX59" s="131"/>
      <c r="CY59" s="143"/>
      <c r="CZ59" s="137"/>
      <c r="DA59" s="112"/>
      <c r="DB59" s="112"/>
      <c r="DC59" s="137"/>
      <c r="DD59" s="112"/>
      <c r="DE59" s="112"/>
      <c r="DF59" s="137"/>
      <c r="DG59" s="112"/>
      <c r="DH59" s="112"/>
      <c r="DI59" s="137"/>
      <c r="DJ59" s="112"/>
      <c r="DK59" s="112"/>
      <c r="DL59" s="137"/>
      <c r="DM59" s="112"/>
      <c r="DN59" s="112"/>
      <c r="DO59" s="133"/>
      <c r="DP59" s="131"/>
      <c r="DQ59" s="131"/>
      <c r="DR59" s="138"/>
      <c r="DS59" s="131"/>
      <c r="DT59" s="112"/>
      <c r="DU59" s="133"/>
      <c r="DV59" s="21"/>
      <c r="DW59">
        <f>IF(((DZ58*60+EA58)-(DX58*60+DY58))-((H58*60+J58)-(D58*60+F58))&lt;-14,"エラー","")</f>
      </c>
    </row>
    <row r="60" spans="1:131" ht="9.75" customHeight="1" thickBot="1">
      <c r="A60" s="184"/>
      <c r="B60" s="94"/>
      <c r="C60" s="186"/>
      <c r="D60" s="177"/>
      <c r="E60" s="168" t="s">
        <v>19</v>
      </c>
      <c r="F60" s="180"/>
      <c r="G60" s="187" t="s">
        <v>20</v>
      </c>
      <c r="H60" s="177"/>
      <c r="I60" s="168" t="s">
        <v>19</v>
      </c>
      <c r="J60" s="180"/>
      <c r="K60" s="168" t="s">
        <v>20</v>
      </c>
      <c r="L60" s="182">
        <f>IF(D60="","",IF(F60&gt;=45,D60+1,D60))</f>
      </c>
      <c r="M60" s="79" t="s">
        <v>19</v>
      </c>
      <c r="N60" s="168">
        <f>IF(F60="","",IF(AND(F60&gt;=0,F60&lt;15),0,IF(AND(F60&gt;=15,F60&lt;30),30,IF(AND(F60&gt;=30,F60&lt;45),30,IF(AND(F60&gt;=45,F60&lt;=59),0)))))</f>
      </c>
      <c r="O60" s="170" t="s">
        <v>20</v>
      </c>
      <c r="P60" s="172">
        <f>IF(H60="","",IF(J60&gt;=45,H60+1,H60))</f>
      </c>
      <c r="Q60" s="79" t="s">
        <v>19</v>
      </c>
      <c r="R60" s="168">
        <f>IF(J60="","",IF(AND(J60&gt;=0,J60&lt;15),0,IF(AND(J60&gt;=15,J60&lt;30),30,IF(AND(J60&gt;=30,J60&lt;45),30,IF(AND(J60&gt;=45,J60&lt;=59),0)))))</f>
      </c>
      <c r="S60" s="175" t="s">
        <v>20</v>
      </c>
      <c r="T60" s="152">
        <f>IF(DO60=0,"",DO60)</f>
      </c>
      <c r="U60" s="153"/>
      <c r="V60" s="154">
        <f>IF(DR60=0,"",DR60)</f>
      </c>
      <c r="W60" s="155"/>
      <c r="X60" s="156">
        <f>IF(DU60=0,"",DU60)</f>
      </c>
      <c r="Y60" s="157"/>
      <c r="Z60" s="158">
        <f>AO60</f>
      </c>
      <c r="AA60" s="160"/>
      <c r="AB60" s="162">
        <f>IF(DW60="エラー","実績エラー","")</f>
      </c>
      <c r="AC60" s="163"/>
      <c r="AD60" s="164"/>
      <c r="AE60" s="150">
        <f>IF(AND(DW61="エラー",R60&lt;&gt;""),"実績エラー","")</f>
      </c>
      <c r="AF60" s="150"/>
      <c r="AG60" s="150"/>
      <c r="AH60" s="16"/>
      <c r="AI60" s="112">
        <f>IF(AND(D60&gt;=0,F60&gt;=0,H60&gt;=0,J60&gt;=0,C60="",D60&lt;&gt;"",F60&lt;&gt;"",H60&lt;&gt;"",J60&lt;&gt;""),1,0)</f>
        <v>0</v>
      </c>
      <c r="AJ60" s="112">
        <f>IF(OR(C60=1,C60=3),0,IF(C60="",0,1))</f>
        <v>0</v>
      </c>
      <c r="AK60" s="151">
        <f>IF(T60="",0,T60)</f>
        <v>0</v>
      </c>
      <c r="AL60" s="131">
        <f>IF(V60="",0,V60)</f>
        <v>0</v>
      </c>
      <c r="AM60" s="131">
        <f>IF(X60="",0,X60)</f>
        <v>0</v>
      </c>
      <c r="AN60" s="131">
        <f>SUM(AK60:AM61)</f>
        <v>0</v>
      </c>
      <c r="AO60" s="149">
        <f>IF(AN60=0,"",IF(AN60=0.5,1,""))</f>
      </c>
      <c r="AP60" s="112">
        <f>IF(C60=1,AK60,"")</f>
      </c>
      <c r="AQ60" s="112">
        <f>IF(C60=1,AL60,"")</f>
      </c>
      <c r="AR60" s="112">
        <f>IF(C60=1,AM60,"")</f>
      </c>
      <c r="AS60" s="112">
        <f>SUM(AP60:AR61)</f>
        <v>0</v>
      </c>
      <c r="AT60" s="112">
        <f>IF(AS60=0,"",AS60)</f>
      </c>
      <c r="AU60" s="112">
        <f>IF(C60=2,AK60,"")</f>
      </c>
      <c r="AV60" s="112">
        <f>IF(C60=2,AL60,"")</f>
      </c>
      <c r="AW60" s="112">
        <f>IF(C60=2,AM60,"")</f>
      </c>
      <c r="AX60" s="112">
        <f>SUM(AU60:AW61)</f>
        <v>0</v>
      </c>
      <c r="AY60" s="112">
        <f>IF(AX60=0,"",AX60)</f>
      </c>
      <c r="AZ60" s="112">
        <f>IF(C60=3,AK60,"")</f>
      </c>
      <c r="BA60" s="112">
        <f>IF(C60=3,AL60,"")</f>
      </c>
      <c r="BB60" s="112">
        <f>IF(C60=3,AM60,"")</f>
      </c>
      <c r="BC60" s="112">
        <f>SUM(AZ60:BB61)</f>
        <v>0</v>
      </c>
      <c r="BD60" s="112">
        <f>IF(BC60=0,"",BC60)</f>
      </c>
      <c r="BE60" s="112">
        <f>IF(C60=4,AK60,"")</f>
      </c>
      <c r="BF60" s="112">
        <f>IF(C60=4,AL60,"")</f>
      </c>
      <c r="BG60" s="112">
        <f>IF(C60=4,AM60,"")</f>
      </c>
      <c r="BH60" s="112">
        <f>SUM(BE60:BG61)</f>
        <v>0</v>
      </c>
      <c r="BI60" s="112">
        <f>IF(BH60=0,"",BH60)</f>
      </c>
      <c r="BK60" s="17">
        <f>IF(L60="","",L60)</f>
      </c>
      <c r="BL60" s="17">
        <f>IF(N60="","",N60)</f>
      </c>
      <c r="BM60" s="18">
        <f>IF(P60="","",P60)</f>
      </c>
      <c r="BN60" s="18">
        <f>IF(R60="","",R60)</f>
      </c>
      <c r="BO60" s="135">
        <f>SUM(BK61:BL61)</f>
        <v>0</v>
      </c>
      <c r="BP60" s="131">
        <f>SUM(BM61:BN61)</f>
        <v>0</v>
      </c>
      <c r="BQ60" s="131">
        <f>BP60-BO60</f>
        <v>0</v>
      </c>
      <c r="BR60" s="139">
        <f>IF(AND(BO60&gt;=0,BO60&lt;6),1,IF(AND(BO60&gt;=6,BO60&lt;8),2,IF(AND(BO60&gt;=8,BO60&lt;18),3,IF(AND(BO60&gt;=18,BO60&lt;22),4,IF(AND(BO60&gt;=22,BO60&lt;24),5,0)))))</f>
        <v>1</v>
      </c>
      <c r="BS60" s="140">
        <f>IF(BR60=1,3,IF(BR60=2,2,IF(BR60=3,1,IF(BR60=4,2,IF(BR60=5,3,0)))))</f>
        <v>3</v>
      </c>
      <c r="BT60" s="148">
        <f>IF(BR60=1,6,IF(BR60=2,8,IF(BR60=3,18,IF(BR60=4,22,IF(BR60=5,24,0)))))</f>
        <v>6</v>
      </c>
      <c r="BU60" s="144">
        <f>IF(BT60&gt;BP60,BQ60,BT60-BO60)</f>
        <v>0</v>
      </c>
      <c r="BV60" s="145">
        <f>BQ60-BU60</f>
        <v>0</v>
      </c>
      <c r="BW60" s="139">
        <f>IF(BV60&gt;0,BR60+1,0)</f>
        <v>0</v>
      </c>
      <c r="BX60" s="140">
        <f>IF(BW60=1,3,IF(BW60=2,2,IF(BW60=3,1,IF(BW60=4,2,IF(BW60=5,3,0)))))</f>
        <v>0</v>
      </c>
      <c r="BY60" s="141">
        <f>IF(BW60=1,0,IF(BW60=2,6,IF(BW60=3,8,IF(BW60=4,18,IF(BW60=5,22,0)))))</f>
        <v>0</v>
      </c>
      <c r="BZ60" s="131">
        <f>IF(BW60=1,6,IF(BW60=2,8,IF(BW60=3,18,IF(BW60=4,22,IF(BW60=5,24,0)))))</f>
        <v>0</v>
      </c>
      <c r="CA60" s="147">
        <f>IF(BV60&gt;CB60,BV60-CB60,IF(BV60=CB60,CB60,BV60))</f>
        <v>0</v>
      </c>
      <c r="CB60" s="142">
        <f>IF(BV60&gt;=BZ60-BY60,BV60-(BZ60-BY60),BV60)</f>
        <v>0</v>
      </c>
      <c r="CC60" s="145">
        <f>BQ60-(BU60+CA60)</f>
        <v>0</v>
      </c>
      <c r="CD60" s="139">
        <f>IF(CC60&gt;0,BW60+1,0)</f>
        <v>0</v>
      </c>
      <c r="CE60" s="140">
        <f>IF(CD60=1,3,IF(CD60=2,2,IF(CD60=3,1,IF(CD60=4,2,IF(CD60=5,3,0)))))</f>
        <v>0</v>
      </c>
      <c r="CF60" s="141">
        <f>IF(CD60=1,0,IF(CD60=2,6,IF(CD60=3,8,IF(CD60=4,18,IF(CD60=5,22,0)))))</f>
        <v>0</v>
      </c>
      <c r="CG60" s="131">
        <f>IF(CD60=1,6,IF(CD60=2,8,IF(CD60=3,18,IF(CD60=4,22,IF(CD60=5,24,0)))))</f>
        <v>0</v>
      </c>
      <c r="CH60" s="131">
        <f>CF60+CC60</f>
        <v>0</v>
      </c>
      <c r="CI60" s="147">
        <f>IF(CH60&gt;CG60,CG60-CF60,CH60-CF60)</f>
        <v>0</v>
      </c>
      <c r="CJ60" s="148">
        <f>CC60-CI60</f>
        <v>0</v>
      </c>
      <c r="CK60" s="131">
        <f>IF(CJ60&gt;=0,CG60,CJ60)</f>
        <v>0</v>
      </c>
      <c r="CL60" s="146">
        <f>IF(CJ60&gt;0,1,0)</f>
        <v>0</v>
      </c>
      <c r="CM60" s="139">
        <f>IF(CE60=0,0,CD60+1)</f>
        <v>0</v>
      </c>
      <c r="CN60" s="140">
        <f>IF(CM60=1,3,IF(CM60=2,2,IF(CM60=3,1,IF(CM60=4,2,IF(CM60=5,3,0)))))</f>
        <v>0</v>
      </c>
      <c r="CO60" s="141">
        <f>IF(CM60=1,0,IF(CM60=2,6,IF(CM60=3,8,IF(CM60=4,18,IF(CM60=5,22,0)))))</f>
        <v>0</v>
      </c>
      <c r="CP60" s="131">
        <f>IF(CM60=1,6,IF(CM60=2,8,IF(CM60=3,18,IF(CM60=4,22,IF(CM60=5,24,0)))))</f>
        <v>0</v>
      </c>
      <c r="CQ60" s="136">
        <f>CJ60+CO60</f>
        <v>0</v>
      </c>
      <c r="CR60" s="144">
        <f>IF(CQ60&gt;CP60,CP60-CO60,CQ60-CO60)</f>
        <v>0</v>
      </c>
      <c r="CS60" s="145">
        <f>IF(CR60&gt;0,CQ60-(CO60+CR60),0)</f>
        <v>0</v>
      </c>
      <c r="CT60" s="146">
        <f>IF(CR60&gt;0,1,0)</f>
        <v>0</v>
      </c>
      <c r="CU60" s="139">
        <f>IF(CT60=1,CM60+1,0)</f>
        <v>0</v>
      </c>
      <c r="CV60" s="140">
        <f>IF(CU60=1,3,IF(CU60=2,2,IF(CU60=3,1,IF(CU60=4,2,IF(CU60=5,3,0)))))</f>
        <v>0</v>
      </c>
      <c r="CW60" s="141">
        <f>IF(CU60=1,0,IF(CU60=2,6,IF(CU60=3,8,IF(CU60=4,18,IF(CU60=5,22,0)))))</f>
        <v>0</v>
      </c>
      <c r="CX60" s="131">
        <f>IF(CU60=1,6,IF(CU60=2,8,IF(CU60=3,18,IF(CU60=4,22,IF(CU60=5,24,0)))))</f>
        <v>0</v>
      </c>
      <c r="CY60" s="143">
        <f>IF(CU60&gt;0,CS60,0)</f>
        <v>0</v>
      </c>
      <c r="CZ60" s="137">
        <f>BR60</f>
        <v>1</v>
      </c>
      <c r="DA60" s="112">
        <f>BS60</f>
        <v>3</v>
      </c>
      <c r="DB60" s="136">
        <f>BU60</f>
        <v>0</v>
      </c>
      <c r="DC60" s="137">
        <f>BW60</f>
        <v>0</v>
      </c>
      <c r="DD60" s="112">
        <f>BX60</f>
        <v>0</v>
      </c>
      <c r="DE60" s="131">
        <f>CA60</f>
        <v>0</v>
      </c>
      <c r="DF60" s="137">
        <f>CD60</f>
        <v>0</v>
      </c>
      <c r="DG60" s="112">
        <f>CE60</f>
        <v>0</v>
      </c>
      <c r="DH60" s="131">
        <f>CI60</f>
        <v>0</v>
      </c>
      <c r="DI60" s="137">
        <f>CM60</f>
        <v>0</v>
      </c>
      <c r="DJ60" s="112">
        <f>CN60</f>
        <v>0</v>
      </c>
      <c r="DK60" s="136">
        <f>CR60</f>
        <v>0</v>
      </c>
      <c r="DL60" s="137">
        <f>CU60</f>
        <v>0</v>
      </c>
      <c r="DM60" s="112">
        <f>CV60</f>
        <v>0</v>
      </c>
      <c r="DN60" s="135">
        <f>CY60</f>
        <v>0</v>
      </c>
      <c r="DO60" s="133">
        <f>IF(DA60=1,DB60,IF(DD60=1,DE60,IF(DG60=1,DH60,IF(DJ60=1,DK60,IF(DM60=1,DN60,0)))))</f>
        <v>0</v>
      </c>
      <c r="DP60" s="131">
        <f>IF(CZ60=2,DB60,IF(DC60=2,DE60,IF(DF60=2,DH60,IF(DI60=2,DK60,IF(DL60=2,DN60,0)))))</f>
        <v>0</v>
      </c>
      <c r="DQ60" s="131">
        <f>IF(CZ60=4,DB60,IF(DC60=4,DE60,IF(DF60=4,DH60,IF(DI60=4,DK60,IF(DL60=4,DN60,0)))))</f>
        <v>0</v>
      </c>
      <c r="DR60" s="138">
        <f>DP60+DQ60</f>
        <v>0</v>
      </c>
      <c r="DS60" s="131">
        <f>IF(CZ60=1,DB60,IF(DC60=1,DE60,IF(DF60=1,DH60,IF(DI60=1,DK60,IF(DL60=1,DN60,0)))))</f>
        <v>0</v>
      </c>
      <c r="DT60" s="112">
        <f>IF(CZ60=5,DB60,IF(DC60=5,DE60,IF(DF60=5,DH60,IF(DI60=5,DK60,IF(DL60=5,DN60,0)))))</f>
        <v>0</v>
      </c>
      <c r="DU60" s="132">
        <f>DS60+DT60</f>
        <v>0</v>
      </c>
      <c r="DV60" s="21"/>
      <c r="DW60">
        <f>IF(((DZ60*60+EA60)-(DX60*60+DY60))-((H60*60+J60)-(D60*60+F60))&gt;15,"エラー","")</f>
      </c>
      <c r="DX60" s="54" t="str">
        <f>IF(D60="","0",IF(F60&gt;=45,D60+1,D60))</f>
        <v>0</v>
      </c>
      <c r="DY60" s="54" t="str">
        <f>IF(F60="","0",IF(AND(F60&gt;=0,F60&lt;15),0,IF(AND(F60&gt;=15,F60&lt;30),30,IF(AND(F60&gt;=30,F60&lt;45),30,IF(AND(F60&gt;=45,F60&lt;=59),0)))))</f>
        <v>0</v>
      </c>
      <c r="DZ60" s="54" t="str">
        <f>IF(H60="","0",IF(J60&gt;=45,H60+1,H60))</f>
        <v>0</v>
      </c>
      <c r="EA60" s="54" t="str">
        <f>IF(J60="","0",IF(AND(J60&gt;=0,J60&lt;15),0,IF(AND(J60&gt;=15,J60&lt;30),30,IF(AND(J60&gt;=30,J60&lt;45),30,IF(AND(J60&gt;=45,J60&lt;=59),0)))))</f>
        <v>0</v>
      </c>
    </row>
    <row r="61" spans="1:127" ht="9.75" customHeight="1" thickBot="1">
      <c r="A61" s="185"/>
      <c r="B61" s="97"/>
      <c r="C61" s="186"/>
      <c r="D61" s="178"/>
      <c r="E61" s="179"/>
      <c r="F61" s="181"/>
      <c r="G61" s="188"/>
      <c r="H61" s="178"/>
      <c r="I61" s="179"/>
      <c r="J61" s="181"/>
      <c r="K61" s="179"/>
      <c r="L61" s="183"/>
      <c r="M61" s="174"/>
      <c r="N61" s="169"/>
      <c r="O61" s="171"/>
      <c r="P61" s="173"/>
      <c r="Q61" s="174"/>
      <c r="R61" s="169"/>
      <c r="S61" s="176"/>
      <c r="T61" s="152"/>
      <c r="U61" s="153"/>
      <c r="V61" s="154"/>
      <c r="W61" s="155"/>
      <c r="X61" s="156"/>
      <c r="Y61" s="157"/>
      <c r="Z61" s="159"/>
      <c r="AA61" s="161"/>
      <c r="AB61" s="165"/>
      <c r="AC61" s="166"/>
      <c r="AD61" s="167"/>
      <c r="AE61" s="150"/>
      <c r="AF61" s="150"/>
      <c r="AG61" s="150"/>
      <c r="AH61" s="16"/>
      <c r="AI61" s="112"/>
      <c r="AJ61" s="112"/>
      <c r="AK61" s="151"/>
      <c r="AL61" s="131"/>
      <c r="AM61" s="131"/>
      <c r="AN61" s="131"/>
      <c r="AO61" s="149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K61" s="19">
        <f>BK60</f>
      </c>
      <c r="BL61" s="20">
        <f>IF(BL60="","",BL60/60)</f>
      </c>
      <c r="BM61">
        <f>BM60</f>
      </c>
      <c r="BN61">
        <f>IF(BN60="","",BN60/60)</f>
      </c>
      <c r="BO61" s="135"/>
      <c r="BP61" s="131"/>
      <c r="BQ61" s="131"/>
      <c r="BR61" s="139"/>
      <c r="BS61" s="140"/>
      <c r="BT61" s="148"/>
      <c r="BU61" s="140"/>
      <c r="BV61" s="142"/>
      <c r="BW61" s="139"/>
      <c r="BX61" s="140"/>
      <c r="BY61" s="142"/>
      <c r="BZ61" s="131"/>
      <c r="CA61" s="147"/>
      <c r="CB61" s="142"/>
      <c r="CC61" s="145"/>
      <c r="CD61" s="139"/>
      <c r="CE61" s="140"/>
      <c r="CF61" s="142"/>
      <c r="CG61" s="131"/>
      <c r="CH61" s="131"/>
      <c r="CI61" s="147"/>
      <c r="CJ61" s="148"/>
      <c r="CK61" s="131"/>
      <c r="CL61" s="146"/>
      <c r="CM61" s="139"/>
      <c r="CN61" s="140"/>
      <c r="CO61" s="142"/>
      <c r="CP61" s="131"/>
      <c r="CQ61" s="112"/>
      <c r="CR61" s="140"/>
      <c r="CS61" s="145"/>
      <c r="CT61" s="146"/>
      <c r="CU61" s="139"/>
      <c r="CV61" s="140"/>
      <c r="CW61" s="142"/>
      <c r="CX61" s="131"/>
      <c r="CY61" s="143"/>
      <c r="CZ61" s="137"/>
      <c r="DA61" s="112"/>
      <c r="DB61" s="112"/>
      <c r="DC61" s="137"/>
      <c r="DD61" s="112"/>
      <c r="DE61" s="112"/>
      <c r="DF61" s="137"/>
      <c r="DG61" s="112"/>
      <c r="DH61" s="112"/>
      <c r="DI61" s="137"/>
      <c r="DJ61" s="112"/>
      <c r="DK61" s="112"/>
      <c r="DL61" s="137"/>
      <c r="DM61" s="112"/>
      <c r="DN61" s="112"/>
      <c r="DO61" s="133"/>
      <c r="DP61" s="131"/>
      <c r="DQ61" s="131"/>
      <c r="DR61" s="138"/>
      <c r="DS61" s="131"/>
      <c r="DT61" s="112"/>
      <c r="DU61" s="133"/>
      <c r="DV61" s="21"/>
      <c r="DW61">
        <f>IF(((DZ60*60+EA60)-(DX60*60+DY60))-((H60*60+J60)-(D60*60+F60))&lt;-14,"エラー","")</f>
      </c>
    </row>
    <row r="62" spans="1:131" ht="9.75" customHeight="1" thickBot="1">
      <c r="A62" s="184"/>
      <c r="B62" s="94"/>
      <c r="C62" s="186"/>
      <c r="D62" s="177"/>
      <c r="E62" s="168" t="s">
        <v>19</v>
      </c>
      <c r="F62" s="180"/>
      <c r="G62" s="187" t="s">
        <v>20</v>
      </c>
      <c r="H62" s="177"/>
      <c r="I62" s="168" t="s">
        <v>19</v>
      </c>
      <c r="J62" s="180"/>
      <c r="K62" s="168" t="s">
        <v>20</v>
      </c>
      <c r="L62" s="182">
        <f>IF(D62="","",IF(F62&gt;=45,D62+1,D62))</f>
      </c>
      <c r="M62" s="79" t="s">
        <v>19</v>
      </c>
      <c r="N62" s="168">
        <f>IF(F62="","",IF(AND(F62&gt;=0,F62&lt;15),0,IF(AND(F62&gt;=15,F62&lt;30),30,IF(AND(F62&gt;=30,F62&lt;45),30,IF(AND(F62&gt;=45,F62&lt;=59),0)))))</f>
      </c>
      <c r="O62" s="170" t="s">
        <v>20</v>
      </c>
      <c r="P62" s="172">
        <f>IF(H62="","",IF(J62&gt;=45,H62+1,H62))</f>
      </c>
      <c r="Q62" s="79" t="s">
        <v>19</v>
      </c>
      <c r="R62" s="168">
        <f>IF(J62="","",IF(AND(J62&gt;=0,J62&lt;15),0,IF(AND(J62&gt;=15,J62&lt;30),30,IF(AND(J62&gt;=30,J62&lt;45),30,IF(AND(J62&gt;=45,J62&lt;=59),0)))))</f>
      </c>
      <c r="S62" s="175" t="s">
        <v>20</v>
      </c>
      <c r="T62" s="152">
        <f>IF(DO62=0,"",DO62)</f>
      </c>
      <c r="U62" s="153"/>
      <c r="V62" s="154">
        <f>IF(DR62=0,"",DR62)</f>
      </c>
      <c r="W62" s="155"/>
      <c r="X62" s="156">
        <f>IF(DU62=0,"",DU62)</f>
      </c>
      <c r="Y62" s="157"/>
      <c r="Z62" s="158">
        <f>AO62</f>
      </c>
      <c r="AA62" s="160"/>
      <c r="AB62" s="162">
        <f>IF(DW62="エラー","実績エラー","")</f>
      </c>
      <c r="AC62" s="163"/>
      <c r="AD62" s="164"/>
      <c r="AE62" s="150">
        <f>IF(AND(DW63="エラー",R62&lt;&gt;""),"実績エラー","")</f>
      </c>
      <c r="AF62" s="150"/>
      <c r="AG62" s="150"/>
      <c r="AH62" s="16"/>
      <c r="AI62" s="112">
        <f>IF(AND(D62&gt;=0,F62&gt;=0,H62&gt;=0,J62&gt;=0,C62="",D62&lt;&gt;"",F62&lt;&gt;"",H62&lt;&gt;"",J62&lt;&gt;""),1,0)</f>
        <v>0</v>
      </c>
      <c r="AJ62" s="112">
        <f>IF(OR(C62=1,C62=3),0,IF(C62="",0,1))</f>
        <v>0</v>
      </c>
      <c r="AK62" s="151">
        <f>IF(T62="",0,T62)</f>
        <v>0</v>
      </c>
      <c r="AL62" s="131">
        <f>IF(V62="",0,V62)</f>
        <v>0</v>
      </c>
      <c r="AM62" s="131">
        <f>IF(X62="",0,X62)</f>
        <v>0</v>
      </c>
      <c r="AN62" s="131">
        <f>SUM(AK62:AM63)</f>
        <v>0</v>
      </c>
      <c r="AO62" s="149">
        <f>IF(AN62=0,"",IF(AN62=0.5,1,""))</f>
      </c>
      <c r="AP62" s="112">
        <f>IF(C62=1,AK62,"")</f>
      </c>
      <c r="AQ62" s="112">
        <f>IF(C62=1,AL62,"")</f>
      </c>
      <c r="AR62" s="112">
        <f>IF(C62=1,AM62,"")</f>
      </c>
      <c r="AS62" s="112">
        <f>SUM(AP62:AR63)</f>
        <v>0</v>
      </c>
      <c r="AT62" s="112">
        <f>IF(AS62=0,"",AS62)</f>
      </c>
      <c r="AU62" s="112">
        <f>IF(C62=2,AK62,"")</f>
      </c>
      <c r="AV62" s="112">
        <f>IF(C62=2,AL62,"")</f>
      </c>
      <c r="AW62" s="112">
        <f>IF(C62=2,AM62,"")</f>
      </c>
      <c r="AX62" s="112">
        <f>SUM(AU62:AW63)</f>
        <v>0</v>
      </c>
      <c r="AY62" s="112">
        <f>IF(AX62=0,"",AX62)</f>
      </c>
      <c r="AZ62" s="112">
        <f>IF(C62=3,AK62,"")</f>
      </c>
      <c r="BA62" s="112">
        <f>IF(C62=3,AL62,"")</f>
      </c>
      <c r="BB62" s="112">
        <f>IF(C62=3,AM62,"")</f>
      </c>
      <c r="BC62" s="112">
        <f>SUM(AZ62:BB63)</f>
        <v>0</v>
      </c>
      <c r="BD62" s="112">
        <f>IF(BC62=0,"",BC62)</f>
      </c>
      <c r="BE62" s="112">
        <f>IF(C62=4,AK62,"")</f>
      </c>
      <c r="BF62" s="112">
        <f>IF(C62=4,AL62,"")</f>
      </c>
      <c r="BG62" s="112">
        <f>IF(C62=4,AM62,"")</f>
      </c>
      <c r="BH62" s="112">
        <f>SUM(BE62:BG63)</f>
        <v>0</v>
      </c>
      <c r="BI62" s="112">
        <f>IF(BH62=0,"",BH62)</f>
      </c>
      <c r="BK62" s="17">
        <f>IF(L62="","",L62)</f>
      </c>
      <c r="BL62" s="17">
        <f>IF(N62="","",N62)</f>
      </c>
      <c r="BM62" s="18">
        <f>IF(P62="","",P62)</f>
      </c>
      <c r="BN62" s="18">
        <f>IF(R62="","",R62)</f>
      </c>
      <c r="BO62" s="135">
        <f>SUM(BK63:BL63)</f>
        <v>0</v>
      </c>
      <c r="BP62" s="131">
        <f>SUM(BM63:BN63)</f>
        <v>0</v>
      </c>
      <c r="BQ62" s="131">
        <f>BP62-BO62</f>
        <v>0</v>
      </c>
      <c r="BR62" s="139">
        <f>IF(AND(BO62&gt;=0,BO62&lt;6),1,IF(AND(BO62&gt;=6,BO62&lt;8),2,IF(AND(BO62&gt;=8,BO62&lt;18),3,IF(AND(BO62&gt;=18,BO62&lt;22),4,IF(AND(BO62&gt;=22,BO62&lt;24),5,0)))))</f>
        <v>1</v>
      </c>
      <c r="BS62" s="140">
        <f>IF(BR62=1,3,IF(BR62=2,2,IF(BR62=3,1,IF(BR62=4,2,IF(BR62=5,3,0)))))</f>
        <v>3</v>
      </c>
      <c r="BT62" s="148">
        <f>IF(BR62=1,6,IF(BR62=2,8,IF(BR62=3,18,IF(BR62=4,22,IF(BR62=5,24,0)))))</f>
        <v>6</v>
      </c>
      <c r="BU62" s="144">
        <f>IF(BT62&gt;BP62,BQ62,BT62-BO62)</f>
        <v>0</v>
      </c>
      <c r="BV62" s="145">
        <f>BQ62-BU62</f>
        <v>0</v>
      </c>
      <c r="BW62" s="139">
        <f>IF(BV62&gt;0,BR62+1,0)</f>
        <v>0</v>
      </c>
      <c r="BX62" s="140">
        <f>IF(BW62=1,3,IF(BW62=2,2,IF(BW62=3,1,IF(BW62=4,2,IF(BW62=5,3,0)))))</f>
        <v>0</v>
      </c>
      <c r="BY62" s="141">
        <f>IF(BW62=1,0,IF(BW62=2,6,IF(BW62=3,8,IF(BW62=4,18,IF(BW62=5,22,0)))))</f>
        <v>0</v>
      </c>
      <c r="BZ62" s="131">
        <f>IF(BW62=1,6,IF(BW62=2,8,IF(BW62=3,18,IF(BW62=4,22,IF(BW62=5,24,0)))))</f>
        <v>0</v>
      </c>
      <c r="CA62" s="147">
        <f>IF(BV62&gt;CB62,BV62-CB62,IF(BV62=CB62,CB62,BV62))</f>
        <v>0</v>
      </c>
      <c r="CB62" s="142">
        <f>IF(BV62&gt;=BZ62-BY62,BV62-(BZ62-BY62),BV62)</f>
        <v>0</v>
      </c>
      <c r="CC62" s="145">
        <f>BQ62-(BU62+CA62)</f>
        <v>0</v>
      </c>
      <c r="CD62" s="139">
        <f>IF(CC62&gt;0,BW62+1,0)</f>
        <v>0</v>
      </c>
      <c r="CE62" s="140">
        <f>IF(CD62=1,3,IF(CD62=2,2,IF(CD62=3,1,IF(CD62=4,2,IF(CD62=5,3,0)))))</f>
        <v>0</v>
      </c>
      <c r="CF62" s="141">
        <f>IF(CD62=1,0,IF(CD62=2,6,IF(CD62=3,8,IF(CD62=4,18,IF(CD62=5,22,0)))))</f>
        <v>0</v>
      </c>
      <c r="CG62" s="131">
        <f>IF(CD62=1,6,IF(CD62=2,8,IF(CD62=3,18,IF(CD62=4,22,IF(CD62=5,24,0)))))</f>
        <v>0</v>
      </c>
      <c r="CH62" s="131">
        <f>CF62+CC62</f>
        <v>0</v>
      </c>
      <c r="CI62" s="147">
        <f>IF(CH62&gt;CG62,CG62-CF62,CH62-CF62)</f>
        <v>0</v>
      </c>
      <c r="CJ62" s="148">
        <f>CC62-CI62</f>
        <v>0</v>
      </c>
      <c r="CK62" s="131">
        <f>IF(CJ62&gt;=0,CG62,CJ62)</f>
        <v>0</v>
      </c>
      <c r="CL62" s="146">
        <f>IF(CJ62&gt;0,1,0)</f>
        <v>0</v>
      </c>
      <c r="CM62" s="139">
        <f>IF(CE62=0,0,CD62+1)</f>
        <v>0</v>
      </c>
      <c r="CN62" s="140">
        <f>IF(CM62=1,3,IF(CM62=2,2,IF(CM62=3,1,IF(CM62=4,2,IF(CM62=5,3,0)))))</f>
        <v>0</v>
      </c>
      <c r="CO62" s="141">
        <f>IF(CM62=1,0,IF(CM62=2,6,IF(CM62=3,8,IF(CM62=4,18,IF(CM62=5,22,0)))))</f>
        <v>0</v>
      </c>
      <c r="CP62" s="131">
        <f>IF(CM62=1,6,IF(CM62=2,8,IF(CM62=3,18,IF(CM62=4,22,IF(CM62=5,24,0)))))</f>
        <v>0</v>
      </c>
      <c r="CQ62" s="136">
        <f>CJ62+CO62</f>
        <v>0</v>
      </c>
      <c r="CR62" s="144">
        <f>IF(CQ62&gt;CP62,CP62-CO62,CQ62-CO62)</f>
        <v>0</v>
      </c>
      <c r="CS62" s="145">
        <f>IF(CR62&gt;0,CQ62-(CO62+CR62),0)</f>
        <v>0</v>
      </c>
      <c r="CT62" s="146">
        <f>IF(CR62&gt;0,1,0)</f>
        <v>0</v>
      </c>
      <c r="CU62" s="139">
        <f>IF(CT62=1,CM62+1,0)</f>
        <v>0</v>
      </c>
      <c r="CV62" s="140">
        <f>IF(CU62=1,3,IF(CU62=2,2,IF(CU62=3,1,IF(CU62=4,2,IF(CU62=5,3,0)))))</f>
        <v>0</v>
      </c>
      <c r="CW62" s="141">
        <f>IF(CU62=1,0,IF(CU62=2,6,IF(CU62=3,8,IF(CU62=4,18,IF(CU62=5,22,0)))))</f>
        <v>0</v>
      </c>
      <c r="CX62" s="131">
        <f>IF(CU62=1,6,IF(CU62=2,8,IF(CU62=3,18,IF(CU62=4,22,IF(CU62=5,24,0)))))</f>
        <v>0</v>
      </c>
      <c r="CY62" s="143">
        <f>IF(CU62&gt;0,CS62,0)</f>
        <v>0</v>
      </c>
      <c r="CZ62" s="137">
        <f>BR62</f>
        <v>1</v>
      </c>
      <c r="DA62" s="112">
        <f>BS62</f>
        <v>3</v>
      </c>
      <c r="DB62" s="136">
        <f>BU62</f>
        <v>0</v>
      </c>
      <c r="DC62" s="137">
        <f>BW62</f>
        <v>0</v>
      </c>
      <c r="DD62" s="112">
        <f>BX62</f>
        <v>0</v>
      </c>
      <c r="DE62" s="131">
        <f>CA62</f>
        <v>0</v>
      </c>
      <c r="DF62" s="137">
        <f>CD62</f>
        <v>0</v>
      </c>
      <c r="DG62" s="112">
        <f>CE62</f>
        <v>0</v>
      </c>
      <c r="DH62" s="131">
        <f>CI62</f>
        <v>0</v>
      </c>
      <c r="DI62" s="137">
        <f>CM62</f>
        <v>0</v>
      </c>
      <c r="DJ62" s="112">
        <f>CN62</f>
        <v>0</v>
      </c>
      <c r="DK62" s="136">
        <f>CR62</f>
        <v>0</v>
      </c>
      <c r="DL62" s="137">
        <f>CU62</f>
        <v>0</v>
      </c>
      <c r="DM62" s="112">
        <f>CV62</f>
        <v>0</v>
      </c>
      <c r="DN62" s="135">
        <f>CY62</f>
        <v>0</v>
      </c>
      <c r="DO62" s="133">
        <f>IF(DA62=1,DB62,IF(DD62=1,DE62,IF(DG62=1,DH62,IF(DJ62=1,DK62,IF(DM62=1,DN62,0)))))</f>
        <v>0</v>
      </c>
      <c r="DP62" s="131">
        <f>IF(CZ62=2,DB62,IF(DC62=2,DE62,IF(DF62=2,DH62,IF(DI62=2,DK62,IF(DL62=2,DN62,0)))))</f>
        <v>0</v>
      </c>
      <c r="DQ62" s="131">
        <f>IF(CZ62=4,DB62,IF(DC62=4,DE62,IF(DF62=4,DH62,IF(DI62=4,DK62,IF(DL62=4,DN62,0)))))</f>
        <v>0</v>
      </c>
      <c r="DR62" s="138">
        <f>DP62+DQ62</f>
        <v>0</v>
      </c>
      <c r="DS62" s="131">
        <f>IF(CZ62=1,DB62,IF(DC62=1,DE62,IF(DF62=1,DH62,IF(DI62=1,DK62,IF(DL62=1,DN62,0)))))</f>
        <v>0</v>
      </c>
      <c r="DT62" s="112">
        <f>IF(CZ62=5,DB62,IF(DC62=5,DE62,IF(DF62=5,DH62,IF(DI62=5,DK62,IF(DL62=5,DN62,0)))))</f>
        <v>0</v>
      </c>
      <c r="DU62" s="132">
        <f>DS62+DT62</f>
        <v>0</v>
      </c>
      <c r="DV62" s="21"/>
      <c r="DW62">
        <f>IF(((DZ62*60+EA62)-(DX62*60+DY62))-((H62*60+J62)-(D62*60+F62))&gt;15,"エラー","")</f>
      </c>
      <c r="DX62" s="54" t="str">
        <f>IF(D62="","0",IF(F62&gt;=45,D62+1,D62))</f>
        <v>0</v>
      </c>
      <c r="DY62" s="54" t="str">
        <f>IF(F62="","0",IF(AND(F62&gt;=0,F62&lt;15),0,IF(AND(F62&gt;=15,F62&lt;30),30,IF(AND(F62&gt;=30,F62&lt;45),30,IF(AND(F62&gt;=45,F62&lt;=59),0)))))</f>
        <v>0</v>
      </c>
      <c r="DZ62" s="54" t="str">
        <f>IF(H62="","0",IF(J62&gt;=45,H62+1,H62))</f>
        <v>0</v>
      </c>
      <c r="EA62" s="54" t="str">
        <f>IF(J62="","0",IF(AND(J62&gt;=0,J62&lt;15),0,IF(AND(J62&gt;=15,J62&lt;30),30,IF(AND(J62&gt;=30,J62&lt;45),30,IF(AND(J62&gt;=45,J62&lt;=59),0)))))</f>
        <v>0</v>
      </c>
    </row>
    <row r="63" spans="1:127" ht="9.75" customHeight="1" thickBot="1">
      <c r="A63" s="185"/>
      <c r="B63" s="97"/>
      <c r="C63" s="186"/>
      <c r="D63" s="178"/>
      <c r="E63" s="179"/>
      <c r="F63" s="181"/>
      <c r="G63" s="188"/>
      <c r="H63" s="178"/>
      <c r="I63" s="179"/>
      <c r="J63" s="181"/>
      <c r="K63" s="179"/>
      <c r="L63" s="183"/>
      <c r="M63" s="174"/>
      <c r="N63" s="169"/>
      <c r="O63" s="171"/>
      <c r="P63" s="173"/>
      <c r="Q63" s="174"/>
      <c r="R63" s="169"/>
      <c r="S63" s="176"/>
      <c r="T63" s="152"/>
      <c r="U63" s="153"/>
      <c r="V63" s="154"/>
      <c r="W63" s="155"/>
      <c r="X63" s="156"/>
      <c r="Y63" s="157"/>
      <c r="Z63" s="159"/>
      <c r="AA63" s="161"/>
      <c r="AB63" s="165"/>
      <c r="AC63" s="166"/>
      <c r="AD63" s="167"/>
      <c r="AE63" s="150"/>
      <c r="AF63" s="150"/>
      <c r="AG63" s="150"/>
      <c r="AH63" s="16"/>
      <c r="AI63" s="112"/>
      <c r="AJ63" s="112"/>
      <c r="AK63" s="151"/>
      <c r="AL63" s="131"/>
      <c r="AM63" s="131"/>
      <c r="AN63" s="131"/>
      <c r="AO63" s="149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K63" s="19">
        <f>BK62</f>
      </c>
      <c r="BL63" s="20">
        <f>IF(BL62="","",BL62/60)</f>
      </c>
      <c r="BM63">
        <f>BM62</f>
      </c>
      <c r="BN63">
        <f>IF(BN62="","",BN62/60)</f>
      </c>
      <c r="BO63" s="135"/>
      <c r="BP63" s="131"/>
      <c r="BQ63" s="131"/>
      <c r="BR63" s="139"/>
      <c r="BS63" s="140"/>
      <c r="BT63" s="148"/>
      <c r="BU63" s="140"/>
      <c r="BV63" s="142"/>
      <c r="BW63" s="139"/>
      <c r="BX63" s="140"/>
      <c r="BY63" s="142"/>
      <c r="BZ63" s="131"/>
      <c r="CA63" s="147"/>
      <c r="CB63" s="142"/>
      <c r="CC63" s="145"/>
      <c r="CD63" s="139"/>
      <c r="CE63" s="140"/>
      <c r="CF63" s="142"/>
      <c r="CG63" s="131"/>
      <c r="CH63" s="131"/>
      <c r="CI63" s="147"/>
      <c r="CJ63" s="148"/>
      <c r="CK63" s="131"/>
      <c r="CL63" s="146"/>
      <c r="CM63" s="139"/>
      <c r="CN63" s="140"/>
      <c r="CO63" s="142"/>
      <c r="CP63" s="131"/>
      <c r="CQ63" s="112"/>
      <c r="CR63" s="140"/>
      <c r="CS63" s="145"/>
      <c r="CT63" s="146"/>
      <c r="CU63" s="139"/>
      <c r="CV63" s="140"/>
      <c r="CW63" s="142"/>
      <c r="CX63" s="131"/>
      <c r="CY63" s="143"/>
      <c r="CZ63" s="137"/>
      <c r="DA63" s="112"/>
      <c r="DB63" s="112"/>
      <c r="DC63" s="137"/>
      <c r="DD63" s="112"/>
      <c r="DE63" s="112"/>
      <c r="DF63" s="137"/>
      <c r="DG63" s="112"/>
      <c r="DH63" s="112"/>
      <c r="DI63" s="137"/>
      <c r="DJ63" s="112"/>
      <c r="DK63" s="112"/>
      <c r="DL63" s="137"/>
      <c r="DM63" s="112"/>
      <c r="DN63" s="112"/>
      <c r="DO63" s="133"/>
      <c r="DP63" s="131"/>
      <c r="DQ63" s="131"/>
      <c r="DR63" s="138"/>
      <c r="DS63" s="131"/>
      <c r="DT63" s="112"/>
      <c r="DU63" s="133"/>
      <c r="DV63" s="21"/>
      <c r="DW63">
        <f>IF(((DZ62*60+EA62)-(DX62*60+DY62))-((H62*60+J62)-(D62*60+F62))&lt;-14,"エラー","")</f>
      </c>
    </row>
    <row r="64" spans="1:131" ht="9.75" customHeight="1" thickBot="1">
      <c r="A64" s="184"/>
      <c r="B64" s="94"/>
      <c r="C64" s="186"/>
      <c r="D64" s="177"/>
      <c r="E64" s="168" t="s">
        <v>19</v>
      </c>
      <c r="F64" s="180"/>
      <c r="G64" s="187" t="s">
        <v>20</v>
      </c>
      <c r="H64" s="177"/>
      <c r="I64" s="168" t="s">
        <v>19</v>
      </c>
      <c r="J64" s="180"/>
      <c r="K64" s="168" t="s">
        <v>20</v>
      </c>
      <c r="L64" s="182">
        <f>IF(D64="","",IF(F64&gt;=45,D64+1,D64))</f>
      </c>
      <c r="M64" s="79" t="s">
        <v>19</v>
      </c>
      <c r="N64" s="168">
        <f>IF(F64="","",IF(AND(F64&gt;=0,F64&lt;15),0,IF(AND(F64&gt;=15,F64&lt;30),30,IF(AND(F64&gt;=30,F64&lt;45),30,IF(AND(F64&gt;=45,F64&lt;=59),0)))))</f>
      </c>
      <c r="O64" s="170" t="s">
        <v>20</v>
      </c>
      <c r="P64" s="172">
        <f>IF(H64="","",IF(J64&gt;=45,H64+1,H64))</f>
      </c>
      <c r="Q64" s="79" t="s">
        <v>19</v>
      </c>
      <c r="R64" s="168">
        <f>IF(J64="","",IF(AND(J64&gt;=0,J64&lt;15),0,IF(AND(J64&gt;=15,J64&lt;30),30,IF(AND(J64&gt;=30,J64&lt;45),30,IF(AND(J64&gt;=45,J64&lt;=59),0)))))</f>
      </c>
      <c r="S64" s="175" t="s">
        <v>20</v>
      </c>
      <c r="T64" s="152">
        <f>IF(DO64=0,"",DO64)</f>
      </c>
      <c r="U64" s="153"/>
      <c r="V64" s="154">
        <f>IF(DR64=0,"",DR64)</f>
      </c>
      <c r="W64" s="155"/>
      <c r="X64" s="156">
        <f>IF(DU64=0,"",DU64)</f>
      </c>
      <c r="Y64" s="157"/>
      <c r="Z64" s="158">
        <f>AO64</f>
      </c>
      <c r="AA64" s="160"/>
      <c r="AB64" s="162">
        <f>IF(DW64="エラー","実績エラー","")</f>
      </c>
      <c r="AC64" s="163"/>
      <c r="AD64" s="164"/>
      <c r="AE64" s="150">
        <f>IF(AND(DW65="エラー",R64&lt;&gt;""),"実績エラー","")</f>
      </c>
      <c r="AF64" s="150"/>
      <c r="AG64" s="150"/>
      <c r="AH64" s="16"/>
      <c r="AI64" s="112">
        <f>IF(AND(D64&gt;=0,F64&gt;=0,H64&gt;=0,J64&gt;=0,C64="",D64&lt;&gt;"",F64&lt;&gt;"",H64&lt;&gt;"",J64&lt;&gt;""),1,0)</f>
        <v>0</v>
      </c>
      <c r="AJ64" s="112">
        <f>IF(OR(C64=1,C64=3),0,IF(C64="",0,1))</f>
        <v>0</v>
      </c>
      <c r="AK64" s="151">
        <f>IF(T64="",0,T64)</f>
        <v>0</v>
      </c>
      <c r="AL64" s="131">
        <f>IF(V64="",0,V64)</f>
        <v>0</v>
      </c>
      <c r="AM64" s="131">
        <f>IF(X64="",0,X64)</f>
        <v>0</v>
      </c>
      <c r="AN64" s="131">
        <f>SUM(AK64:AM65)</f>
        <v>0</v>
      </c>
      <c r="AO64" s="149">
        <f>IF(AN64=0,"",IF(AN64=0.5,1,""))</f>
      </c>
      <c r="AP64" s="112">
        <f>IF(C64=1,AK64,"")</f>
      </c>
      <c r="AQ64" s="112">
        <f>IF(C64=1,AL64,"")</f>
      </c>
      <c r="AR64" s="112">
        <f>IF(C64=1,AM64,"")</f>
      </c>
      <c r="AS64" s="112">
        <f>SUM(AP64:AR65)</f>
        <v>0</v>
      </c>
      <c r="AT64" s="112">
        <f>IF(AS64=0,"",AS64)</f>
      </c>
      <c r="AU64" s="112">
        <f>IF(C64=2,AK64,"")</f>
      </c>
      <c r="AV64" s="112">
        <f>IF(C64=2,AL64,"")</f>
      </c>
      <c r="AW64" s="112">
        <f>IF(C64=2,AM64,"")</f>
      </c>
      <c r="AX64" s="112">
        <f>SUM(AU64:AW65)</f>
        <v>0</v>
      </c>
      <c r="AY64" s="112">
        <f>IF(AX64=0,"",AX64)</f>
      </c>
      <c r="AZ64" s="112">
        <f>IF(C64=3,AK64,"")</f>
      </c>
      <c r="BA64" s="112">
        <f>IF(C64=3,AL64,"")</f>
      </c>
      <c r="BB64" s="112">
        <f>IF(C64=3,AM64,"")</f>
      </c>
      <c r="BC64" s="112">
        <f>SUM(AZ64:BB65)</f>
        <v>0</v>
      </c>
      <c r="BD64" s="112">
        <f>IF(BC64=0,"",BC64)</f>
      </c>
      <c r="BE64" s="112">
        <f>IF(C64=4,AK64,"")</f>
      </c>
      <c r="BF64" s="112">
        <f>IF(C64=4,AL64,"")</f>
      </c>
      <c r="BG64" s="112">
        <f>IF(C64=4,AM64,"")</f>
      </c>
      <c r="BH64" s="112">
        <f>SUM(BE64:BG65)</f>
        <v>0</v>
      </c>
      <c r="BI64" s="112">
        <f>IF(BH64=0,"",BH64)</f>
      </c>
      <c r="BK64" s="17">
        <f>IF(L64="","",L64)</f>
      </c>
      <c r="BL64" s="17">
        <f>IF(N64="","",N64)</f>
      </c>
      <c r="BM64" s="18">
        <f>IF(P64="","",P64)</f>
      </c>
      <c r="BN64" s="18">
        <f>IF(R64="","",R64)</f>
      </c>
      <c r="BO64" s="135">
        <f>SUM(BK65:BL65)</f>
        <v>0</v>
      </c>
      <c r="BP64" s="131">
        <f>SUM(BM65:BN65)</f>
        <v>0</v>
      </c>
      <c r="BQ64" s="131">
        <f>BP64-BO64</f>
        <v>0</v>
      </c>
      <c r="BR64" s="139">
        <f>IF(AND(BO64&gt;=0,BO64&lt;6),1,IF(AND(BO64&gt;=6,BO64&lt;8),2,IF(AND(BO64&gt;=8,BO64&lt;18),3,IF(AND(BO64&gt;=18,BO64&lt;22),4,IF(AND(BO64&gt;=22,BO64&lt;24),5,0)))))</f>
        <v>1</v>
      </c>
      <c r="BS64" s="140">
        <f>IF(BR64=1,3,IF(BR64=2,2,IF(BR64=3,1,IF(BR64=4,2,IF(BR64=5,3,0)))))</f>
        <v>3</v>
      </c>
      <c r="BT64" s="148">
        <f>IF(BR64=1,6,IF(BR64=2,8,IF(BR64=3,18,IF(BR64=4,22,IF(BR64=5,24,0)))))</f>
        <v>6</v>
      </c>
      <c r="BU64" s="144">
        <f>IF(BT64&gt;BP64,BQ64,BT64-BO64)</f>
        <v>0</v>
      </c>
      <c r="BV64" s="145">
        <f>BQ64-BU64</f>
        <v>0</v>
      </c>
      <c r="BW64" s="139">
        <f>IF(BV64&gt;0,BR64+1,0)</f>
        <v>0</v>
      </c>
      <c r="BX64" s="140">
        <f>IF(BW64=1,3,IF(BW64=2,2,IF(BW64=3,1,IF(BW64=4,2,IF(BW64=5,3,0)))))</f>
        <v>0</v>
      </c>
      <c r="BY64" s="141">
        <f>IF(BW64=1,0,IF(BW64=2,6,IF(BW64=3,8,IF(BW64=4,18,IF(BW64=5,22,0)))))</f>
        <v>0</v>
      </c>
      <c r="BZ64" s="131">
        <f>IF(BW64=1,6,IF(BW64=2,8,IF(BW64=3,18,IF(BW64=4,22,IF(BW64=5,24,0)))))</f>
        <v>0</v>
      </c>
      <c r="CA64" s="147">
        <f>IF(BV64&gt;CB64,BV64-CB64,IF(BV64=CB64,CB64,BV64))</f>
        <v>0</v>
      </c>
      <c r="CB64" s="142">
        <f>IF(BV64&gt;=BZ64-BY64,BV64-(BZ64-BY64),BV64)</f>
        <v>0</v>
      </c>
      <c r="CC64" s="145">
        <f>BQ64-(BU64+CA64)</f>
        <v>0</v>
      </c>
      <c r="CD64" s="139">
        <f>IF(CC64&gt;0,BW64+1,0)</f>
        <v>0</v>
      </c>
      <c r="CE64" s="140">
        <f>IF(CD64=1,3,IF(CD64=2,2,IF(CD64=3,1,IF(CD64=4,2,IF(CD64=5,3,0)))))</f>
        <v>0</v>
      </c>
      <c r="CF64" s="141">
        <f>IF(CD64=1,0,IF(CD64=2,6,IF(CD64=3,8,IF(CD64=4,18,IF(CD64=5,22,0)))))</f>
        <v>0</v>
      </c>
      <c r="CG64" s="131">
        <f>IF(CD64=1,6,IF(CD64=2,8,IF(CD64=3,18,IF(CD64=4,22,IF(CD64=5,24,0)))))</f>
        <v>0</v>
      </c>
      <c r="CH64" s="131">
        <f>CF64+CC64</f>
        <v>0</v>
      </c>
      <c r="CI64" s="147">
        <f>IF(CH64&gt;CG64,CG64-CF64,CH64-CF64)</f>
        <v>0</v>
      </c>
      <c r="CJ64" s="148">
        <f>CC64-CI64</f>
        <v>0</v>
      </c>
      <c r="CK64" s="131">
        <f>IF(CJ64&gt;=0,CG64,CJ64)</f>
        <v>0</v>
      </c>
      <c r="CL64" s="146">
        <f>IF(CJ64&gt;0,1,0)</f>
        <v>0</v>
      </c>
      <c r="CM64" s="139">
        <f>IF(CE64=0,0,CD64+1)</f>
        <v>0</v>
      </c>
      <c r="CN64" s="140">
        <f>IF(CM64=1,3,IF(CM64=2,2,IF(CM64=3,1,IF(CM64=4,2,IF(CM64=5,3,0)))))</f>
        <v>0</v>
      </c>
      <c r="CO64" s="141">
        <f>IF(CM64=1,0,IF(CM64=2,6,IF(CM64=3,8,IF(CM64=4,18,IF(CM64=5,22,0)))))</f>
        <v>0</v>
      </c>
      <c r="CP64" s="131">
        <f>IF(CM64=1,6,IF(CM64=2,8,IF(CM64=3,18,IF(CM64=4,22,IF(CM64=5,24,0)))))</f>
        <v>0</v>
      </c>
      <c r="CQ64" s="136">
        <f>CJ64+CO64</f>
        <v>0</v>
      </c>
      <c r="CR64" s="144">
        <f>IF(CQ64&gt;CP64,CP64-CO64,CQ64-CO64)</f>
        <v>0</v>
      </c>
      <c r="CS64" s="145">
        <f>IF(CR64&gt;0,CQ64-(CO64+CR64),0)</f>
        <v>0</v>
      </c>
      <c r="CT64" s="146">
        <f>IF(CR64&gt;0,1,0)</f>
        <v>0</v>
      </c>
      <c r="CU64" s="139">
        <f>IF(CT64=1,CM64+1,0)</f>
        <v>0</v>
      </c>
      <c r="CV64" s="140">
        <f>IF(CU64=1,3,IF(CU64=2,2,IF(CU64=3,1,IF(CU64=4,2,IF(CU64=5,3,0)))))</f>
        <v>0</v>
      </c>
      <c r="CW64" s="141">
        <f>IF(CU64=1,0,IF(CU64=2,6,IF(CU64=3,8,IF(CU64=4,18,IF(CU64=5,22,0)))))</f>
        <v>0</v>
      </c>
      <c r="CX64" s="131">
        <f>IF(CU64=1,6,IF(CU64=2,8,IF(CU64=3,18,IF(CU64=4,22,IF(CU64=5,24,0)))))</f>
        <v>0</v>
      </c>
      <c r="CY64" s="143">
        <f>IF(CU64&gt;0,CS64,0)</f>
        <v>0</v>
      </c>
      <c r="CZ64" s="137">
        <f>BR64</f>
        <v>1</v>
      </c>
      <c r="DA64" s="112">
        <f>BS64</f>
        <v>3</v>
      </c>
      <c r="DB64" s="136">
        <f>BU64</f>
        <v>0</v>
      </c>
      <c r="DC64" s="137">
        <f>BW64</f>
        <v>0</v>
      </c>
      <c r="DD64" s="112">
        <f>BX64</f>
        <v>0</v>
      </c>
      <c r="DE64" s="131">
        <f>CA64</f>
        <v>0</v>
      </c>
      <c r="DF64" s="137">
        <f>CD64</f>
        <v>0</v>
      </c>
      <c r="DG64" s="112">
        <f>CE64</f>
        <v>0</v>
      </c>
      <c r="DH64" s="131">
        <f>CI64</f>
        <v>0</v>
      </c>
      <c r="DI64" s="137">
        <f>CM64</f>
        <v>0</v>
      </c>
      <c r="DJ64" s="112">
        <f>CN64</f>
        <v>0</v>
      </c>
      <c r="DK64" s="136">
        <f>CR64</f>
        <v>0</v>
      </c>
      <c r="DL64" s="137">
        <f>CU64</f>
        <v>0</v>
      </c>
      <c r="DM64" s="112">
        <f>CV64</f>
        <v>0</v>
      </c>
      <c r="DN64" s="135">
        <f>CY64</f>
        <v>0</v>
      </c>
      <c r="DO64" s="133">
        <f>IF(DA64=1,DB64,IF(DD64=1,DE64,IF(DG64=1,DH64,IF(DJ64=1,DK64,IF(DM64=1,DN64,0)))))</f>
        <v>0</v>
      </c>
      <c r="DP64" s="131">
        <f>IF(CZ64=2,DB64,IF(DC64=2,DE64,IF(DF64=2,DH64,IF(DI64=2,DK64,IF(DL64=2,DN64,0)))))</f>
        <v>0</v>
      </c>
      <c r="DQ64" s="131">
        <f>IF(CZ64=4,DB64,IF(DC64=4,DE64,IF(DF64=4,DH64,IF(DI64=4,DK64,IF(DL64=4,DN64,0)))))</f>
        <v>0</v>
      </c>
      <c r="DR64" s="138">
        <f>DP64+DQ64</f>
        <v>0</v>
      </c>
      <c r="DS64" s="131">
        <f>IF(CZ64=1,DB64,IF(DC64=1,DE64,IF(DF64=1,DH64,IF(DI64=1,DK64,IF(DL64=1,DN64,0)))))</f>
        <v>0</v>
      </c>
      <c r="DT64" s="112">
        <f>IF(CZ64=5,DB64,IF(DC64=5,DE64,IF(DF64=5,DH64,IF(DI64=5,DK64,IF(DL64=5,DN64,0)))))</f>
        <v>0</v>
      </c>
      <c r="DU64" s="132">
        <f>DS64+DT64</f>
        <v>0</v>
      </c>
      <c r="DV64" s="21"/>
      <c r="DW64">
        <f>IF(((DZ64*60+EA64)-(DX64*60+DY64))-((H64*60+J64)-(D64*60+F64))&gt;15,"エラー","")</f>
      </c>
      <c r="DX64" s="54" t="str">
        <f>IF(D64="","0",IF(F64&gt;=45,D64+1,D64))</f>
        <v>0</v>
      </c>
      <c r="DY64" s="54" t="str">
        <f>IF(F64="","0",IF(AND(F64&gt;=0,F64&lt;15),0,IF(AND(F64&gt;=15,F64&lt;30),30,IF(AND(F64&gt;=30,F64&lt;45),30,IF(AND(F64&gt;=45,F64&lt;=59),0)))))</f>
        <v>0</v>
      </c>
      <c r="DZ64" s="54" t="str">
        <f>IF(H64="","0",IF(J64&gt;=45,H64+1,H64))</f>
        <v>0</v>
      </c>
      <c r="EA64" s="54" t="str">
        <f>IF(J64="","0",IF(AND(J64&gt;=0,J64&lt;15),0,IF(AND(J64&gt;=15,J64&lt;30),30,IF(AND(J64&gt;=30,J64&lt;45),30,IF(AND(J64&gt;=45,J64&lt;=59),0)))))</f>
        <v>0</v>
      </c>
    </row>
    <row r="65" spans="1:127" ht="9.75" customHeight="1" thickBot="1">
      <c r="A65" s="185"/>
      <c r="B65" s="97"/>
      <c r="C65" s="186"/>
      <c r="D65" s="178"/>
      <c r="E65" s="179"/>
      <c r="F65" s="181"/>
      <c r="G65" s="188"/>
      <c r="H65" s="178"/>
      <c r="I65" s="179"/>
      <c r="J65" s="181"/>
      <c r="K65" s="179"/>
      <c r="L65" s="183"/>
      <c r="M65" s="174"/>
      <c r="N65" s="169"/>
      <c r="O65" s="171"/>
      <c r="P65" s="173"/>
      <c r="Q65" s="174"/>
      <c r="R65" s="169"/>
      <c r="S65" s="176"/>
      <c r="T65" s="152"/>
      <c r="U65" s="153"/>
      <c r="V65" s="154"/>
      <c r="W65" s="155"/>
      <c r="X65" s="156"/>
      <c r="Y65" s="157"/>
      <c r="Z65" s="159"/>
      <c r="AA65" s="161"/>
      <c r="AB65" s="165"/>
      <c r="AC65" s="166"/>
      <c r="AD65" s="167"/>
      <c r="AE65" s="150"/>
      <c r="AF65" s="150"/>
      <c r="AG65" s="150"/>
      <c r="AH65" s="16"/>
      <c r="AI65" s="112"/>
      <c r="AJ65" s="112"/>
      <c r="AK65" s="151"/>
      <c r="AL65" s="131"/>
      <c r="AM65" s="131"/>
      <c r="AN65" s="131"/>
      <c r="AO65" s="149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K65" s="19">
        <f>BK64</f>
      </c>
      <c r="BL65" s="20">
        <f>IF(BL64="","",BL64/60)</f>
      </c>
      <c r="BM65">
        <f>BM64</f>
      </c>
      <c r="BN65">
        <f>IF(BN64="","",BN64/60)</f>
      </c>
      <c r="BO65" s="135"/>
      <c r="BP65" s="131"/>
      <c r="BQ65" s="131"/>
      <c r="BR65" s="139"/>
      <c r="BS65" s="140"/>
      <c r="BT65" s="148"/>
      <c r="BU65" s="140"/>
      <c r="BV65" s="142"/>
      <c r="BW65" s="139"/>
      <c r="BX65" s="140"/>
      <c r="BY65" s="142"/>
      <c r="BZ65" s="131"/>
      <c r="CA65" s="147"/>
      <c r="CB65" s="142"/>
      <c r="CC65" s="145"/>
      <c r="CD65" s="139"/>
      <c r="CE65" s="140"/>
      <c r="CF65" s="142"/>
      <c r="CG65" s="131"/>
      <c r="CH65" s="131"/>
      <c r="CI65" s="147"/>
      <c r="CJ65" s="148"/>
      <c r="CK65" s="131"/>
      <c r="CL65" s="146"/>
      <c r="CM65" s="139"/>
      <c r="CN65" s="140"/>
      <c r="CO65" s="142"/>
      <c r="CP65" s="131"/>
      <c r="CQ65" s="112"/>
      <c r="CR65" s="140"/>
      <c r="CS65" s="145"/>
      <c r="CT65" s="146"/>
      <c r="CU65" s="139"/>
      <c r="CV65" s="140"/>
      <c r="CW65" s="142"/>
      <c r="CX65" s="131"/>
      <c r="CY65" s="143"/>
      <c r="CZ65" s="137"/>
      <c r="DA65" s="112"/>
      <c r="DB65" s="112"/>
      <c r="DC65" s="137"/>
      <c r="DD65" s="112"/>
      <c r="DE65" s="112"/>
      <c r="DF65" s="137"/>
      <c r="DG65" s="112"/>
      <c r="DH65" s="112"/>
      <c r="DI65" s="137"/>
      <c r="DJ65" s="112"/>
      <c r="DK65" s="112"/>
      <c r="DL65" s="137"/>
      <c r="DM65" s="112"/>
      <c r="DN65" s="112"/>
      <c r="DO65" s="133"/>
      <c r="DP65" s="131"/>
      <c r="DQ65" s="131"/>
      <c r="DR65" s="138"/>
      <c r="DS65" s="131"/>
      <c r="DT65" s="112"/>
      <c r="DU65" s="133"/>
      <c r="DV65" s="21"/>
      <c r="DW65">
        <f>IF(((DZ64*60+EA64)-(DX64*60+DY64))-((H64*60+J64)-(D64*60+F64))&lt;-14,"エラー","")</f>
      </c>
    </row>
    <row r="66" spans="1:131" ht="9.75" customHeight="1" thickBot="1">
      <c r="A66" s="184"/>
      <c r="B66" s="94"/>
      <c r="C66" s="186"/>
      <c r="D66" s="177"/>
      <c r="E66" s="168" t="s">
        <v>19</v>
      </c>
      <c r="F66" s="180"/>
      <c r="G66" s="187" t="s">
        <v>20</v>
      </c>
      <c r="H66" s="177"/>
      <c r="I66" s="168" t="s">
        <v>19</v>
      </c>
      <c r="J66" s="180"/>
      <c r="K66" s="168" t="s">
        <v>20</v>
      </c>
      <c r="L66" s="182">
        <f>IF(D66="","",IF(F66&gt;=45,D66+1,D66))</f>
      </c>
      <c r="M66" s="79" t="s">
        <v>19</v>
      </c>
      <c r="N66" s="168">
        <f>IF(F66="","",IF(AND(F66&gt;=0,F66&lt;15),0,IF(AND(F66&gt;=15,F66&lt;30),30,IF(AND(F66&gt;=30,F66&lt;45),30,IF(AND(F66&gt;=45,F66&lt;=59),0)))))</f>
      </c>
      <c r="O66" s="170" t="s">
        <v>20</v>
      </c>
      <c r="P66" s="172">
        <f>IF(H66="","",IF(J66&gt;=45,H66+1,H66))</f>
      </c>
      <c r="Q66" s="79" t="s">
        <v>19</v>
      </c>
      <c r="R66" s="168">
        <f>IF(J66="","",IF(AND(J66&gt;=0,J66&lt;15),0,IF(AND(J66&gt;=15,J66&lt;30),30,IF(AND(J66&gt;=30,J66&lt;45),30,IF(AND(J66&gt;=45,J66&lt;=59),0)))))</f>
      </c>
      <c r="S66" s="175" t="s">
        <v>20</v>
      </c>
      <c r="T66" s="152">
        <f>IF(DO66=0,"",DO66)</f>
      </c>
      <c r="U66" s="153"/>
      <c r="V66" s="154">
        <f>IF(DR66=0,"",DR66)</f>
      </c>
      <c r="W66" s="155"/>
      <c r="X66" s="156">
        <f>IF(DU66=0,"",DU66)</f>
      </c>
      <c r="Y66" s="157"/>
      <c r="Z66" s="158">
        <f>AO66</f>
      </c>
      <c r="AA66" s="160"/>
      <c r="AB66" s="162">
        <f>IF(DW66="エラー","実績エラー","")</f>
      </c>
      <c r="AC66" s="163"/>
      <c r="AD66" s="164"/>
      <c r="AE66" s="150">
        <f>IF(AND(DW67="エラー",R66&lt;&gt;""),"実績エラー","")</f>
      </c>
      <c r="AF66" s="150"/>
      <c r="AG66" s="150"/>
      <c r="AH66" s="16"/>
      <c r="AI66" s="112">
        <f>IF(AND(D66&gt;=0,F66&gt;=0,H66&gt;=0,J66&gt;=0,C66="",D66&lt;&gt;"",F66&lt;&gt;"",H66&lt;&gt;"",J66&lt;&gt;""),1,0)</f>
        <v>0</v>
      </c>
      <c r="AJ66" s="112">
        <f>IF(OR(C66=1,C66=3),0,IF(C66="",0,1))</f>
        <v>0</v>
      </c>
      <c r="AK66" s="151">
        <f>IF(T66="",0,T66)</f>
        <v>0</v>
      </c>
      <c r="AL66" s="131">
        <f>IF(V66="",0,V66)</f>
        <v>0</v>
      </c>
      <c r="AM66" s="131">
        <f>IF(X66="",0,X66)</f>
        <v>0</v>
      </c>
      <c r="AN66" s="131">
        <f>SUM(AK66:AM67)</f>
        <v>0</v>
      </c>
      <c r="AO66" s="149">
        <f>IF(AN66=0,"",IF(AN66=0.5,1,""))</f>
      </c>
      <c r="AP66" s="112">
        <f>IF(C66=1,AK66,"")</f>
      </c>
      <c r="AQ66" s="112">
        <f>IF(C66=1,AL66,"")</f>
      </c>
      <c r="AR66" s="112">
        <f>IF(C66=1,AM66,"")</f>
      </c>
      <c r="AS66" s="112">
        <f>SUM(AP66:AR67)</f>
        <v>0</v>
      </c>
      <c r="AT66" s="112">
        <f>IF(AS66=0,"",AS66)</f>
      </c>
      <c r="AU66" s="112">
        <f>IF(C66=2,AK66,"")</f>
      </c>
      <c r="AV66" s="112">
        <f>IF(C66=2,AL66,"")</f>
      </c>
      <c r="AW66" s="112">
        <f>IF(C66=2,AM66,"")</f>
      </c>
      <c r="AX66" s="112">
        <f>SUM(AU66:AW67)</f>
        <v>0</v>
      </c>
      <c r="AY66" s="112">
        <f>IF(AX66=0,"",AX66)</f>
      </c>
      <c r="AZ66" s="112">
        <f>IF(C66=3,AK66,"")</f>
      </c>
      <c r="BA66" s="112">
        <f>IF(C66=3,AL66,"")</f>
      </c>
      <c r="BB66" s="112">
        <f>IF(C66=3,AM66,"")</f>
      </c>
      <c r="BC66" s="112">
        <f>SUM(AZ66:BB67)</f>
        <v>0</v>
      </c>
      <c r="BD66" s="112">
        <f>IF(BC66=0,"",BC66)</f>
      </c>
      <c r="BE66" s="112">
        <f>IF(C66=4,AK66,"")</f>
      </c>
      <c r="BF66" s="112">
        <f>IF(C66=4,AL66,"")</f>
      </c>
      <c r="BG66" s="112">
        <f>IF(C66=4,AM66,"")</f>
      </c>
      <c r="BH66" s="112">
        <f>SUM(BE66:BG67)</f>
        <v>0</v>
      </c>
      <c r="BI66" s="112">
        <f>IF(BH66=0,"",BH66)</f>
      </c>
      <c r="BK66" s="17">
        <f>IF(L66="","",L66)</f>
      </c>
      <c r="BL66" s="17">
        <f>IF(N66="","",N66)</f>
      </c>
      <c r="BM66" s="18">
        <f>IF(P66="","",P66)</f>
      </c>
      <c r="BN66" s="18">
        <f>IF(R66="","",R66)</f>
      </c>
      <c r="BO66" s="135">
        <f>SUM(BK67:BL67)</f>
        <v>0</v>
      </c>
      <c r="BP66" s="131">
        <f>SUM(BM67:BN67)</f>
        <v>0</v>
      </c>
      <c r="BQ66" s="131">
        <f>BP66-BO66</f>
        <v>0</v>
      </c>
      <c r="BR66" s="139">
        <f>IF(AND(BO66&gt;=0,BO66&lt;6),1,IF(AND(BO66&gt;=6,BO66&lt;8),2,IF(AND(BO66&gt;=8,BO66&lt;18),3,IF(AND(BO66&gt;=18,BO66&lt;22),4,IF(AND(BO66&gt;=22,BO66&lt;24),5,0)))))</f>
        <v>1</v>
      </c>
      <c r="BS66" s="140">
        <f>IF(BR66=1,3,IF(BR66=2,2,IF(BR66=3,1,IF(BR66=4,2,IF(BR66=5,3,0)))))</f>
        <v>3</v>
      </c>
      <c r="BT66" s="148">
        <f>IF(BR66=1,6,IF(BR66=2,8,IF(BR66=3,18,IF(BR66=4,22,IF(BR66=5,24,0)))))</f>
        <v>6</v>
      </c>
      <c r="BU66" s="144">
        <f>IF(BT66&gt;BP66,BQ66,BT66-BO66)</f>
        <v>0</v>
      </c>
      <c r="BV66" s="145">
        <f>BQ66-BU66</f>
        <v>0</v>
      </c>
      <c r="BW66" s="139">
        <f>IF(BV66&gt;0,BR66+1,0)</f>
        <v>0</v>
      </c>
      <c r="BX66" s="140">
        <f>IF(BW66=1,3,IF(BW66=2,2,IF(BW66=3,1,IF(BW66=4,2,IF(BW66=5,3,0)))))</f>
        <v>0</v>
      </c>
      <c r="BY66" s="141">
        <f>IF(BW66=1,0,IF(BW66=2,6,IF(BW66=3,8,IF(BW66=4,18,IF(BW66=5,22,0)))))</f>
        <v>0</v>
      </c>
      <c r="BZ66" s="131">
        <f>IF(BW66=1,6,IF(BW66=2,8,IF(BW66=3,18,IF(BW66=4,22,IF(BW66=5,24,0)))))</f>
        <v>0</v>
      </c>
      <c r="CA66" s="147">
        <f>IF(BV66&gt;CB66,BV66-CB66,IF(BV66=CB66,CB66,BV66))</f>
        <v>0</v>
      </c>
      <c r="CB66" s="142">
        <f>IF(BV66&gt;=BZ66-BY66,BV66-(BZ66-BY66),BV66)</f>
        <v>0</v>
      </c>
      <c r="CC66" s="145">
        <f>BQ66-(BU66+CA66)</f>
        <v>0</v>
      </c>
      <c r="CD66" s="139">
        <f>IF(CC66&gt;0,BW66+1,0)</f>
        <v>0</v>
      </c>
      <c r="CE66" s="140">
        <f>IF(CD66=1,3,IF(CD66=2,2,IF(CD66=3,1,IF(CD66=4,2,IF(CD66=5,3,0)))))</f>
        <v>0</v>
      </c>
      <c r="CF66" s="141">
        <f>IF(CD66=1,0,IF(CD66=2,6,IF(CD66=3,8,IF(CD66=4,18,IF(CD66=5,22,0)))))</f>
        <v>0</v>
      </c>
      <c r="CG66" s="131">
        <f>IF(CD66=1,6,IF(CD66=2,8,IF(CD66=3,18,IF(CD66=4,22,IF(CD66=5,24,0)))))</f>
        <v>0</v>
      </c>
      <c r="CH66" s="131">
        <f>CF66+CC66</f>
        <v>0</v>
      </c>
      <c r="CI66" s="147">
        <f>IF(CH66&gt;CG66,CG66-CF66,CH66-CF66)</f>
        <v>0</v>
      </c>
      <c r="CJ66" s="148">
        <f>CC66-CI66</f>
        <v>0</v>
      </c>
      <c r="CK66" s="131">
        <f>IF(CJ66&gt;=0,CG66,CJ66)</f>
        <v>0</v>
      </c>
      <c r="CL66" s="146">
        <f>IF(CJ66&gt;0,1,0)</f>
        <v>0</v>
      </c>
      <c r="CM66" s="139">
        <f>IF(CE66=0,0,CD66+1)</f>
        <v>0</v>
      </c>
      <c r="CN66" s="140">
        <f>IF(CM66=1,3,IF(CM66=2,2,IF(CM66=3,1,IF(CM66=4,2,IF(CM66=5,3,0)))))</f>
        <v>0</v>
      </c>
      <c r="CO66" s="141">
        <f>IF(CM66=1,0,IF(CM66=2,6,IF(CM66=3,8,IF(CM66=4,18,IF(CM66=5,22,0)))))</f>
        <v>0</v>
      </c>
      <c r="CP66" s="131">
        <f>IF(CM66=1,6,IF(CM66=2,8,IF(CM66=3,18,IF(CM66=4,22,IF(CM66=5,24,0)))))</f>
        <v>0</v>
      </c>
      <c r="CQ66" s="136">
        <f>CJ66+CO66</f>
        <v>0</v>
      </c>
      <c r="CR66" s="144">
        <f>IF(CQ66&gt;CP66,CP66-CO66,CQ66-CO66)</f>
        <v>0</v>
      </c>
      <c r="CS66" s="145">
        <f>IF(CR66&gt;0,CQ66-(CO66+CR66),0)</f>
        <v>0</v>
      </c>
      <c r="CT66" s="146">
        <f>IF(CR66&gt;0,1,0)</f>
        <v>0</v>
      </c>
      <c r="CU66" s="139">
        <f>IF(CT66=1,CM66+1,0)</f>
        <v>0</v>
      </c>
      <c r="CV66" s="140">
        <f>IF(CU66=1,3,IF(CU66=2,2,IF(CU66=3,1,IF(CU66=4,2,IF(CU66=5,3,0)))))</f>
        <v>0</v>
      </c>
      <c r="CW66" s="141">
        <f>IF(CU66=1,0,IF(CU66=2,6,IF(CU66=3,8,IF(CU66=4,18,IF(CU66=5,22,0)))))</f>
        <v>0</v>
      </c>
      <c r="CX66" s="131">
        <f>IF(CU66=1,6,IF(CU66=2,8,IF(CU66=3,18,IF(CU66=4,22,IF(CU66=5,24,0)))))</f>
        <v>0</v>
      </c>
      <c r="CY66" s="143">
        <f>IF(CU66&gt;0,CS66,0)</f>
        <v>0</v>
      </c>
      <c r="CZ66" s="137">
        <f>BR66</f>
        <v>1</v>
      </c>
      <c r="DA66" s="112">
        <f>BS66</f>
        <v>3</v>
      </c>
      <c r="DB66" s="136">
        <f>BU66</f>
        <v>0</v>
      </c>
      <c r="DC66" s="137">
        <f>BW66</f>
        <v>0</v>
      </c>
      <c r="DD66" s="112">
        <f>BX66</f>
        <v>0</v>
      </c>
      <c r="DE66" s="131">
        <f>CA66</f>
        <v>0</v>
      </c>
      <c r="DF66" s="137">
        <f>CD66</f>
        <v>0</v>
      </c>
      <c r="DG66" s="112">
        <f>CE66</f>
        <v>0</v>
      </c>
      <c r="DH66" s="131">
        <f>CI66</f>
        <v>0</v>
      </c>
      <c r="DI66" s="137">
        <f>CM66</f>
        <v>0</v>
      </c>
      <c r="DJ66" s="112">
        <f>CN66</f>
        <v>0</v>
      </c>
      <c r="DK66" s="136">
        <f>CR66</f>
        <v>0</v>
      </c>
      <c r="DL66" s="137">
        <f>CU66</f>
        <v>0</v>
      </c>
      <c r="DM66" s="112">
        <f>CV66</f>
        <v>0</v>
      </c>
      <c r="DN66" s="135">
        <f>CY66</f>
        <v>0</v>
      </c>
      <c r="DO66" s="133">
        <f>IF(DA66=1,DB66,IF(DD66=1,DE66,IF(DG66=1,DH66,IF(DJ66=1,DK66,IF(DM66=1,DN66,0)))))</f>
        <v>0</v>
      </c>
      <c r="DP66" s="131">
        <f>IF(CZ66=2,DB66,IF(DC66=2,DE66,IF(DF66=2,DH66,IF(DI66=2,DK66,IF(DL66=2,DN66,0)))))</f>
        <v>0</v>
      </c>
      <c r="DQ66" s="131">
        <f>IF(CZ66=4,DB66,IF(DC66=4,DE66,IF(DF66=4,DH66,IF(DI66=4,DK66,IF(DL66=4,DN66,0)))))</f>
        <v>0</v>
      </c>
      <c r="DR66" s="138">
        <f>DP66+DQ66</f>
        <v>0</v>
      </c>
      <c r="DS66" s="131">
        <f>IF(CZ66=1,DB66,IF(DC66=1,DE66,IF(DF66=1,DH66,IF(DI66=1,DK66,IF(DL66=1,DN66,0)))))</f>
        <v>0</v>
      </c>
      <c r="DT66" s="112">
        <f>IF(CZ66=5,DB66,IF(DC66=5,DE66,IF(DF66=5,DH66,IF(DI66=5,DK66,IF(DL66=5,DN66,0)))))</f>
        <v>0</v>
      </c>
      <c r="DU66" s="132">
        <f>DS66+DT66</f>
        <v>0</v>
      </c>
      <c r="DV66" s="21"/>
      <c r="DW66">
        <f>IF(((DZ66*60+EA66)-(DX66*60+DY66))-((H66*60+J66)-(D66*60+F66))&gt;15,"エラー","")</f>
      </c>
      <c r="DX66" s="54" t="str">
        <f>IF(D66="","0",IF(F66&gt;=45,D66+1,D66))</f>
        <v>0</v>
      </c>
      <c r="DY66" s="54" t="str">
        <f>IF(F66="","0",IF(AND(F66&gt;=0,F66&lt;15),0,IF(AND(F66&gt;=15,F66&lt;30),30,IF(AND(F66&gt;=30,F66&lt;45),30,IF(AND(F66&gt;=45,F66&lt;=59),0)))))</f>
        <v>0</v>
      </c>
      <c r="DZ66" s="54" t="str">
        <f>IF(H66="","0",IF(J66&gt;=45,H66+1,H66))</f>
        <v>0</v>
      </c>
      <c r="EA66" s="54" t="str">
        <f>IF(J66="","0",IF(AND(J66&gt;=0,J66&lt;15),0,IF(AND(J66&gt;=15,J66&lt;30),30,IF(AND(J66&gt;=30,J66&lt;45),30,IF(AND(J66&gt;=45,J66&lt;=59),0)))))</f>
        <v>0</v>
      </c>
    </row>
    <row r="67" spans="1:127" ht="9.75" customHeight="1" thickBot="1">
      <c r="A67" s="185"/>
      <c r="B67" s="97"/>
      <c r="C67" s="186"/>
      <c r="D67" s="178"/>
      <c r="E67" s="179"/>
      <c r="F67" s="181"/>
      <c r="G67" s="188"/>
      <c r="H67" s="178"/>
      <c r="I67" s="179"/>
      <c r="J67" s="181"/>
      <c r="K67" s="179"/>
      <c r="L67" s="183"/>
      <c r="M67" s="174"/>
      <c r="N67" s="169"/>
      <c r="O67" s="171"/>
      <c r="P67" s="173"/>
      <c r="Q67" s="174"/>
      <c r="R67" s="169"/>
      <c r="S67" s="176"/>
      <c r="T67" s="152"/>
      <c r="U67" s="153"/>
      <c r="V67" s="154"/>
      <c r="W67" s="155"/>
      <c r="X67" s="156"/>
      <c r="Y67" s="157"/>
      <c r="Z67" s="159"/>
      <c r="AA67" s="161"/>
      <c r="AB67" s="165"/>
      <c r="AC67" s="166"/>
      <c r="AD67" s="167"/>
      <c r="AE67" s="150"/>
      <c r="AF67" s="150"/>
      <c r="AG67" s="150"/>
      <c r="AH67" s="16"/>
      <c r="AI67" s="112"/>
      <c r="AJ67" s="112"/>
      <c r="AK67" s="151"/>
      <c r="AL67" s="131"/>
      <c r="AM67" s="131"/>
      <c r="AN67" s="131"/>
      <c r="AO67" s="149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K67" s="19">
        <f>BK66</f>
      </c>
      <c r="BL67" s="20">
        <f>IF(BL66="","",BL66/60)</f>
      </c>
      <c r="BM67">
        <f>BM66</f>
      </c>
      <c r="BN67">
        <f>IF(BN66="","",BN66/60)</f>
      </c>
      <c r="BO67" s="135"/>
      <c r="BP67" s="131"/>
      <c r="BQ67" s="131"/>
      <c r="BR67" s="139"/>
      <c r="BS67" s="140"/>
      <c r="BT67" s="148"/>
      <c r="BU67" s="140"/>
      <c r="BV67" s="142"/>
      <c r="BW67" s="139"/>
      <c r="BX67" s="140"/>
      <c r="BY67" s="142"/>
      <c r="BZ67" s="131"/>
      <c r="CA67" s="147"/>
      <c r="CB67" s="142"/>
      <c r="CC67" s="145"/>
      <c r="CD67" s="139"/>
      <c r="CE67" s="140"/>
      <c r="CF67" s="142"/>
      <c r="CG67" s="131"/>
      <c r="CH67" s="131"/>
      <c r="CI67" s="147"/>
      <c r="CJ67" s="148"/>
      <c r="CK67" s="131"/>
      <c r="CL67" s="146"/>
      <c r="CM67" s="139"/>
      <c r="CN67" s="140"/>
      <c r="CO67" s="142"/>
      <c r="CP67" s="131"/>
      <c r="CQ67" s="112"/>
      <c r="CR67" s="140"/>
      <c r="CS67" s="145"/>
      <c r="CT67" s="146"/>
      <c r="CU67" s="139"/>
      <c r="CV67" s="140"/>
      <c r="CW67" s="142"/>
      <c r="CX67" s="131"/>
      <c r="CY67" s="143"/>
      <c r="CZ67" s="137"/>
      <c r="DA67" s="112"/>
      <c r="DB67" s="112"/>
      <c r="DC67" s="137"/>
      <c r="DD67" s="112"/>
      <c r="DE67" s="112"/>
      <c r="DF67" s="137"/>
      <c r="DG67" s="112"/>
      <c r="DH67" s="112"/>
      <c r="DI67" s="137"/>
      <c r="DJ67" s="112"/>
      <c r="DK67" s="112"/>
      <c r="DL67" s="137"/>
      <c r="DM67" s="112"/>
      <c r="DN67" s="112"/>
      <c r="DO67" s="133"/>
      <c r="DP67" s="131"/>
      <c r="DQ67" s="131"/>
      <c r="DR67" s="138"/>
      <c r="DS67" s="131"/>
      <c r="DT67" s="112"/>
      <c r="DU67" s="133"/>
      <c r="DV67" s="21"/>
      <c r="DW67">
        <f>IF(((DZ66*60+EA66)-(DX66*60+DY66))-((H66*60+J66)-(D66*60+F66))&lt;-14,"エラー","")</f>
      </c>
    </row>
    <row r="68" spans="1:131" ht="9.75" customHeight="1" thickBot="1">
      <c r="A68" s="184"/>
      <c r="B68" s="94"/>
      <c r="C68" s="186"/>
      <c r="D68" s="177"/>
      <c r="E68" s="168" t="s">
        <v>19</v>
      </c>
      <c r="F68" s="180"/>
      <c r="G68" s="187" t="s">
        <v>20</v>
      </c>
      <c r="H68" s="177"/>
      <c r="I68" s="168" t="s">
        <v>19</v>
      </c>
      <c r="J68" s="180"/>
      <c r="K68" s="168" t="s">
        <v>20</v>
      </c>
      <c r="L68" s="182">
        <f>IF(D68="","",IF(F68&gt;=45,D68+1,D68))</f>
      </c>
      <c r="M68" s="79" t="s">
        <v>19</v>
      </c>
      <c r="N68" s="168">
        <f>IF(F68="","",IF(AND(F68&gt;=0,F68&lt;15),0,IF(AND(F68&gt;=15,F68&lt;30),30,IF(AND(F68&gt;=30,F68&lt;45),30,IF(AND(F68&gt;=45,F68&lt;=59),0)))))</f>
      </c>
      <c r="O68" s="170" t="s">
        <v>20</v>
      </c>
      <c r="P68" s="172">
        <f>IF(H68="","",IF(J68&gt;=45,H68+1,H68))</f>
      </c>
      <c r="Q68" s="79" t="s">
        <v>19</v>
      </c>
      <c r="R68" s="168">
        <f>IF(J68="","",IF(AND(J68&gt;=0,J68&lt;15),0,IF(AND(J68&gt;=15,J68&lt;30),30,IF(AND(J68&gt;=30,J68&lt;45),30,IF(AND(J68&gt;=45,J68&lt;=59),0)))))</f>
      </c>
      <c r="S68" s="175" t="s">
        <v>20</v>
      </c>
      <c r="T68" s="152">
        <f>IF(DO68=0,"",DO68)</f>
      </c>
      <c r="U68" s="153"/>
      <c r="V68" s="154">
        <f>IF(DR68=0,"",DR68)</f>
      </c>
      <c r="W68" s="155"/>
      <c r="X68" s="156">
        <f>IF(DU68=0,"",DU68)</f>
      </c>
      <c r="Y68" s="157"/>
      <c r="Z68" s="158">
        <f>AO68</f>
      </c>
      <c r="AA68" s="160"/>
      <c r="AB68" s="162">
        <f>IF(DW68="エラー","実績エラー","")</f>
      </c>
      <c r="AC68" s="163"/>
      <c r="AD68" s="164"/>
      <c r="AE68" s="150">
        <f>IF(AND(DW69="エラー",R68&lt;&gt;""),"実績エラー","")</f>
      </c>
      <c r="AF68" s="150"/>
      <c r="AG68" s="150"/>
      <c r="AH68" s="16"/>
      <c r="AI68" s="112">
        <f>IF(AND(D68&gt;=0,F68&gt;=0,H68&gt;=0,J68&gt;=0,C68="",D68&lt;&gt;"",F68&lt;&gt;"",H68&lt;&gt;"",J68&lt;&gt;""),1,0)</f>
        <v>0</v>
      </c>
      <c r="AJ68" s="112">
        <f>IF(OR(C68=1,C68=3),0,IF(C68="",0,1))</f>
        <v>0</v>
      </c>
      <c r="AK68" s="151">
        <f>IF(T68="",0,T68)</f>
        <v>0</v>
      </c>
      <c r="AL68" s="131">
        <f>IF(V68="",0,V68)</f>
        <v>0</v>
      </c>
      <c r="AM68" s="131">
        <f>IF(X68="",0,X68)</f>
        <v>0</v>
      </c>
      <c r="AN68" s="131">
        <f>SUM(AK68:AM69)</f>
        <v>0</v>
      </c>
      <c r="AO68" s="149">
        <f>IF(AN68=0,"",IF(AN68=0.5,1,""))</f>
      </c>
      <c r="AP68" s="112">
        <f>IF(C68=1,AK68,"")</f>
      </c>
      <c r="AQ68" s="112">
        <f>IF(C68=1,AL68,"")</f>
      </c>
      <c r="AR68" s="112">
        <f>IF(C68=1,AM68,"")</f>
      </c>
      <c r="AS68" s="112">
        <f>SUM(AP68:AR69)</f>
        <v>0</v>
      </c>
      <c r="AT68" s="112">
        <f>IF(AS68=0,"",AS68)</f>
      </c>
      <c r="AU68" s="112">
        <f>IF(C68=2,AK68,"")</f>
      </c>
      <c r="AV68" s="112">
        <f>IF(C68=2,AL68,"")</f>
      </c>
      <c r="AW68" s="112">
        <f>IF(C68=2,AM68,"")</f>
      </c>
      <c r="AX68" s="112">
        <f>SUM(AU68:AW69)</f>
        <v>0</v>
      </c>
      <c r="AY68" s="112">
        <f>IF(AX68=0,"",AX68)</f>
      </c>
      <c r="AZ68" s="112">
        <f>IF(C68=3,AK68,"")</f>
      </c>
      <c r="BA68" s="112">
        <f>IF(C68=3,AL68,"")</f>
      </c>
      <c r="BB68" s="112">
        <f>IF(C68=3,AM68,"")</f>
      </c>
      <c r="BC68" s="112">
        <f>SUM(AZ68:BB69)</f>
        <v>0</v>
      </c>
      <c r="BD68" s="112">
        <f>IF(BC68=0,"",BC68)</f>
      </c>
      <c r="BE68" s="112">
        <f>IF(C68=4,AK68,"")</f>
      </c>
      <c r="BF68" s="112">
        <f>IF(C68=4,AL68,"")</f>
      </c>
      <c r="BG68" s="112">
        <f>IF(C68=4,AM68,"")</f>
      </c>
      <c r="BH68" s="112">
        <f>SUM(BE68:BG69)</f>
        <v>0</v>
      </c>
      <c r="BI68" s="112">
        <f>IF(BH68=0,"",BH68)</f>
      </c>
      <c r="BK68" s="17">
        <f>IF(L68="","",L68)</f>
      </c>
      <c r="BL68" s="17">
        <f>IF(N68="","",N68)</f>
      </c>
      <c r="BM68" s="18">
        <f>IF(P68="","",P68)</f>
      </c>
      <c r="BN68" s="18">
        <f>IF(R68="","",R68)</f>
      </c>
      <c r="BO68" s="135">
        <f>SUM(BK69:BL69)</f>
        <v>0</v>
      </c>
      <c r="BP68" s="131">
        <f>SUM(BM69:BN69)</f>
        <v>0</v>
      </c>
      <c r="BQ68" s="131">
        <f>BP68-BO68</f>
        <v>0</v>
      </c>
      <c r="BR68" s="139">
        <f>IF(AND(BO68&gt;=0,BO68&lt;6),1,IF(AND(BO68&gt;=6,BO68&lt;8),2,IF(AND(BO68&gt;=8,BO68&lt;18),3,IF(AND(BO68&gt;=18,BO68&lt;22),4,IF(AND(BO68&gt;=22,BO68&lt;24),5,0)))))</f>
        <v>1</v>
      </c>
      <c r="BS68" s="140">
        <f>IF(BR68=1,3,IF(BR68=2,2,IF(BR68=3,1,IF(BR68=4,2,IF(BR68=5,3,0)))))</f>
        <v>3</v>
      </c>
      <c r="BT68" s="148">
        <f>IF(BR68=1,6,IF(BR68=2,8,IF(BR68=3,18,IF(BR68=4,22,IF(BR68=5,24,0)))))</f>
        <v>6</v>
      </c>
      <c r="BU68" s="144">
        <f>IF(BT68&gt;BP68,BQ68,BT68-BO68)</f>
        <v>0</v>
      </c>
      <c r="BV68" s="145">
        <f>BQ68-BU68</f>
        <v>0</v>
      </c>
      <c r="BW68" s="139">
        <f>IF(BV68&gt;0,BR68+1,0)</f>
        <v>0</v>
      </c>
      <c r="BX68" s="140">
        <f>IF(BW68=1,3,IF(BW68=2,2,IF(BW68=3,1,IF(BW68=4,2,IF(BW68=5,3,0)))))</f>
        <v>0</v>
      </c>
      <c r="BY68" s="141">
        <f>IF(BW68=1,0,IF(BW68=2,6,IF(BW68=3,8,IF(BW68=4,18,IF(BW68=5,22,0)))))</f>
        <v>0</v>
      </c>
      <c r="BZ68" s="131">
        <f>IF(BW68=1,6,IF(BW68=2,8,IF(BW68=3,18,IF(BW68=4,22,IF(BW68=5,24,0)))))</f>
        <v>0</v>
      </c>
      <c r="CA68" s="147">
        <f>IF(BV68&gt;CB68,BV68-CB68,IF(BV68=CB68,CB68,BV68))</f>
        <v>0</v>
      </c>
      <c r="CB68" s="142">
        <f>IF(BV68&gt;=BZ68-BY68,BV68-(BZ68-BY68),BV68)</f>
        <v>0</v>
      </c>
      <c r="CC68" s="145">
        <f>BQ68-(BU68+CA68)</f>
        <v>0</v>
      </c>
      <c r="CD68" s="139">
        <f>IF(CC68&gt;0,BW68+1,0)</f>
        <v>0</v>
      </c>
      <c r="CE68" s="140">
        <f>IF(CD68=1,3,IF(CD68=2,2,IF(CD68=3,1,IF(CD68=4,2,IF(CD68=5,3,0)))))</f>
        <v>0</v>
      </c>
      <c r="CF68" s="141">
        <f>IF(CD68=1,0,IF(CD68=2,6,IF(CD68=3,8,IF(CD68=4,18,IF(CD68=5,22,0)))))</f>
        <v>0</v>
      </c>
      <c r="CG68" s="131">
        <f>IF(CD68=1,6,IF(CD68=2,8,IF(CD68=3,18,IF(CD68=4,22,IF(CD68=5,24,0)))))</f>
        <v>0</v>
      </c>
      <c r="CH68" s="131">
        <f>CF68+CC68</f>
        <v>0</v>
      </c>
      <c r="CI68" s="147">
        <f>IF(CH68&gt;CG68,CG68-CF68,CH68-CF68)</f>
        <v>0</v>
      </c>
      <c r="CJ68" s="148">
        <f>CC68-CI68</f>
        <v>0</v>
      </c>
      <c r="CK68" s="131">
        <f>IF(CJ68&gt;=0,CG68,CJ68)</f>
        <v>0</v>
      </c>
      <c r="CL68" s="146">
        <f>IF(CJ68&gt;0,1,0)</f>
        <v>0</v>
      </c>
      <c r="CM68" s="139">
        <f>IF(CE68=0,0,CD68+1)</f>
        <v>0</v>
      </c>
      <c r="CN68" s="140">
        <f>IF(CM68=1,3,IF(CM68=2,2,IF(CM68=3,1,IF(CM68=4,2,IF(CM68=5,3,0)))))</f>
        <v>0</v>
      </c>
      <c r="CO68" s="141">
        <f>IF(CM68=1,0,IF(CM68=2,6,IF(CM68=3,8,IF(CM68=4,18,IF(CM68=5,22,0)))))</f>
        <v>0</v>
      </c>
      <c r="CP68" s="131">
        <f>IF(CM68=1,6,IF(CM68=2,8,IF(CM68=3,18,IF(CM68=4,22,IF(CM68=5,24,0)))))</f>
        <v>0</v>
      </c>
      <c r="CQ68" s="136">
        <f>CJ68+CO68</f>
        <v>0</v>
      </c>
      <c r="CR68" s="144">
        <f>IF(CQ68&gt;CP68,CP68-CO68,CQ68-CO68)</f>
        <v>0</v>
      </c>
      <c r="CS68" s="145">
        <f>IF(CR68&gt;0,CQ68-(CO68+CR68),0)</f>
        <v>0</v>
      </c>
      <c r="CT68" s="146">
        <f>IF(CR68&gt;0,1,0)</f>
        <v>0</v>
      </c>
      <c r="CU68" s="139">
        <f>IF(CT68=1,CM68+1,0)</f>
        <v>0</v>
      </c>
      <c r="CV68" s="140">
        <f>IF(CU68=1,3,IF(CU68=2,2,IF(CU68=3,1,IF(CU68=4,2,IF(CU68=5,3,0)))))</f>
        <v>0</v>
      </c>
      <c r="CW68" s="141">
        <f>IF(CU68=1,0,IF(CU68=2,6,IF(CU68=3,8,IF(CU68=4,18,IF(CU68=5,22,0)))))</f>
        <v>0</v>
      </c>
      <c r="CX68" s="131">
        <f>IF(CU68=1,6,IF(CU68=2,8,IF(CU68=3,18,IF(CU68=4,22,IF(CU68=5,24,0)))))</f>
        <v>0</v>
      </c>
      <c r="CY68" s="143">
        <f>IF(CU68&gt;0,CS68,0)</f>
        <v>0</v>
      </c>
      <c r="CZ68" s="137">
        <f>BR68</f>
        <v>1</v>
      </c>
      <c r="DA68" s="112">
        <f>BS68</f>
        <v>3</v>
      </c>
      <c r="DB68" s="136">
        <f>BU68</f>
        <v>0</v>
      </c>
      <c r="DC68" s="137">
        <f>BW68</f>
        <v>0</v>
      </c>
      <c r="DD68" s="112">
        <f>BX68</f>
        <v>0</v>
      </c>
      <c r="DE68" s="131">
        <f>CA68</f>
        <v>0</v>
      </c>
      <c r="DF68" s="137">
        <f>CD68</f>
        <v>0</v>
      </c>
      <c r="DG68" s="112">
        <f>CE68</f>
        <v>0</v>
      </c>
      <c r="DH68" s="131">
        <f>CI68</f>
        <v>0</v>
      </c>
      <c r="DI68" s="137">
        <f>CM68</f>
        <v>0</v>
      </c>
      <c r="DJ68" s="112">
        <f>CN68</f>
        <v>0</v>
      </c>
      <c r="DK68" s="136">
        <f>CR68</f>
        <v>0</v>
      </c>
      <c r="DL68" s="137">
        <f>CU68</f>
        <v>0</v>
      </c>
      <c r="DM68" s="112">
        <f>CV68</f>
        <v>0</v>
      </c>
      <c r="DN68" s="135">
        <f>CY68</f>
        <v>0</v>
      </c>
      <c r="DO68" s="133">
        <f>IF(DA68=1,DB68,IF(DD68=1,DE68,IF(DG68=1,DH68,IF(DJ68=1,DK68,IF(DM68=1,DN68,0)))))</f>
        <v>0</v>
      </c>
      <c r="DP68" s="131">
        <f>IF(CZ68=2,DB68,IF(DC68=2,DE68,IF(DF68=2,DH68,IF(DI68=2,DK68,IF(DL68=2,DN68,0)))))</f>
        <v>0</v>
      </c>
      <c r="DQ68" s="131">
        <f>IF(CZ68=4,DB68,IF(DC68=4,DE68,IF(DF68=4,DH68,IF(DI68=4,DK68,IF(DL68=4,DN68,0)))))</f>
        <v>0</v>
      </c>
      <c r="DR68" s="138">
        <f>DP68+DQ68</f>
        <v>0</v>
      </c>
      <c r="DS68" s="131">
        <f>IF(CZ68=1,DB68,IF(DC68=1,DE68,IF(DF68=1,DH68,IF(DI68=1,DK68,IF(DL68=1,DN68,0)))))</f>
        <v>0</v>
      </c>
      <c r="DT68" s="112">
        <f>IF(CZ68=5,DB68,IF(DC68=5,DE68,IF(DF68=5,DH68,IF(DI68=5,DK68,IF(DL68=5,DN68,0)))))</f>
        <v>0</v>
      </c>
      <c r="DU68" s="132">
        <f>DS68+DT68</f>
        <v>0</v>
      </c>
      <c r="DV68" s="21"/>
      <c r="DW68">
        <f>IF(((DZ68*60+EA68)-(DX68*60+DY68))-((H68*60+J68)-(D68*60+F68))&gt;15,"エラー","")</f>
      </c>
      <c r="DX68" s="54" t="str">
        <f>IF(D68="","0",IF(F68&gt;=45,D68+1,D68))</f>
        <v>0</v>
      </c>
      <c r="DY68" s="54" t="str">
        <f>IF(F68="","0",IF(AND(F68&gt;=0,F68&lt;15),0,IF(AND(F68&gt;=15,F68&lt;30),30,IF(AND(F68&gt;=30,F68&lt;45),30,IF(AND(F68&gt;=45,F68&lt;=59),0)))))</f>
        <v>0</v>
      </c>
      <c r="DZ68" s="54" t="str">
        <f>IF(H68="","0",IF(J68&gt;=45,H68+1,H68))</f>
        <v>0</v>
      </c>
      <c r="EA68" s="54" t="str">
        <f>IF(J68="","0",IF(AND(J68&gt;=0,J68&lt;15),0,IF(AND(J68&gt;=15,J68&lt;30),30,IF(AND(J68&gt;=30,J68&lt;45),30,IF(AND(J68&gt;=45,J68&lt;=59),0)))))</f>
        <v>0</v>
      </c>
    </row>
    <row r="69" spans="1:127" ht="9.75" customHeight="1" thickBot="1">
      <c r="A69" s="185"/>
      <c r="B69" s="97"/>
      <c r="C69" s="186"/>
      <c r="D69" s="178"/>
      <c r="E69" s="179"/>
      <c r="F69" s="181"/>
      <c r="G69" s="188"/>
      <c r="H69" s="178"/>
      <c r="I69" s="179"/>
      <c r="J69" s="181"/>
      <c r="K69" s="179"/>
      <c r="L69" s="183"/>
      <c r="M69" s="174"/>
      <c r="N69" s="169"/>
      <c r="O69" s="171"/>
      <c r="P69" s="173"/>
      <c r="Q69" s="174"/>
      <c r="R69" s="169"/>
      <c r="S69" s="176"/>
      <c r="T69" s="152"/>
      <c r="U69" s="153"/>
      <c r="V69" s="154"/>
      <c r="W69" s="155"/>
      <c r="X69" s="156"/>
      <c r="Y69" s="157"/>
      <c r="Z69" s="159"/>
      <c r="AA69" s="161"/>
      <c r="AB69" s="165"/>
      <c r="AC69" s="166"/>
      <c r="AD69" s="167"/>
      <c r="AE69" s="150"/>
      <c r="AF69" s="150"/>
      <c r="AG69" s="150"/>
      <c r="AH69" s="16"/>
      <c r="AI69" s="112"/>
      <c r="AJ69" s="112"/>
      <c r="AK69" s="151"/>
      <c r="AL69" s="131"/>
      <c r="AM69" s="131"/>
      <c r="AN69" s="131"/>
      <c r="AO69" s="149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K69" s="19">
        <f>BK68</f>
      </c>
      <c r="BL69" s="20">
        <f>IF(BL68="","",BL68/60)</f>
      </c>
      <c r="BM69">
        <f>BM68</f>
      </c>
      <c r="BN69">
        <f>IF(BN68="","",BN68/60)</f>
      </c>
      <c r="BO69" s="135"/>
      <c r="BP69" s="131"/>
      <c r="BQ69" s="131"/>
      <c r="BR69" s="139"/>
      <c r="BS69" s="140"/>
      <c r="BT69" s="148"/>
      <c r="BU69" s="140"/>
      <c r="BV69" s="142"/>
      <c r="BW69" s="139"/>
      <c r="BX69" s="140"/>
      <c r="BY69" s="142"/>
      <c r="BZ69" s="131"/>
      <c r="CA69" s="147"/>
      <c r="CB69" s="142"/>
      <c r="CC69" s="145"/>
      <c r="CD69" s="139"/>
      <c r="CE69" s="140"/>
      <c r="CF69" s="142"/>
      <c r="CG69" s="131"/>
      <c r="CH69" s="131"/>
      <c r="CI69" s="147"/>
      <c r="CJ69" s="148"/>
      <c r="CK69" s="131"/>
      <c r="CL69" s="146"/>
      <c r="CM69" s="139"/>
      <c r="CN69" s="140"/>
      <c r="CO69" s="142"/>
      <c r="CP69" s="131"/>
      <c r="CQ69" s="112"/>
      <c r="CR69" s="140"/>
      <c r="CS69" s="145"/>
      <c r="CT69" s="146"/>
      <c r="CU69" s="139"/>
      <c r="CV69" s="140"/>
      <c r="CW69" s="142"/>
      <c r="CX69" s="131"/>
      <c r="CY69" s="143"/>
      <c r="CZ69" s="137"/>
      <c r="DA69" s="112"/>
      <c r="DB69" s="112"/>
      <c r="DC69" s="137"/>
      <c r="DD69" s="112"/>
      <c r="DE69" s="112"/>
      <c r="DF69" s="137"/>
      <c r="DG69" s="112"/>
      <c r="DH69" s="112"/>
      <c r="DI69" s="137"/>
      <c r="DJ69" s="112"/>
      <c r="DK69" s="112"/>
      <c r="DL69" s="137"/>
      <c r="DM69" s="112"/>
      <c r="DN69" s="112"/>
      <c r="DO69" s="133"/>
      <c r="DP69" s="131"/>
      <c r="DQ69" s="131"/>
      <c r="DR69" s="138"/>
      <c r="DS69" s="131"/>
      <c r="DT69" s="112"/>
      <c r="DU69" s="133"/>
      <c r="DV69" s="21"/>
      <c r="DW69">
        <f>IF(((DZ68*60+EA68)-(DX68*60+DY68))-((H68*60+J68)-(D68*60+F68))&lt;-14,"エラー","")</f>
      </c>
    </row>
    <row r="70" spans="1:131" ht="9.75" customHeight="1" thickBot="1">
      <c r="A70" s="184"/>
      <c r="B70" s="94"/>
      <c r="C70" s="186"/>
      <c r="D70" s="177"/>
      <c r="E70" s="168" t="s">
        <v>19</v>
      </c>
      <c r="F70" s="180"/>
      <c r="G70" s="187" t="s">
        <v>20</v>
      </c>
      <c r="H70" s="177"/>
      <c r="I70" s="168" t="s">
        <v>19</v>
      </c>
      <c r="J70" s="180"/>
      <c r="K70" s="168" t="s">
        <v>20</v>
      </c>
      <c r="L70" s="182">
        <f>IF(D70="","",IF(F70&gt;=45,D70+1,D70))</f>
      </c>
      <c r="M70" s="79" t="s">
        <v>19</v>
      </c>
      <c r="N70" s="168">
        <f>IF(F70="","",IF(AND(F70&gt;=0,F70&lt;15),0,IF(AND(F70&gt;=15,F70&lt;30),30,IF(AND(F70&gt;=30,F70&lt;45),30,IF(AND(F70&gt;=45,F70&lt;=59),0)))))</f>
      </c>
      <c r="O70" s="170" t="s">
        <v>20</v>
      </c>
      <c r="P70" s="172">
        <f>IF(H70="","",IF(J70&gt;=45,H70+1,H70))</f>
      </c>
      <c r="Q70" s="79" t="s">
        <v>19</v>
      </c>
      <c r="R70" s="168">
        <f>IF(J70="","",IF(AND(J70&gt;=0,J70&lt;15),0,IF(AND(J70&gt;=15,J70&lt;30),30,IF(AND(J70&gt;=30,J70&lt;45),30,IF(AND(J70&gt;=45,J70&lt;=59),0)))))</f>
      </c>
      <c r="S70" s="175" t="s">
        <v>20</v>
      </c>
      <c r="T70" s="152">
        <f>IF(DO70=0,"",DO70)</f>
      </c>
      <c r="U70" s="153"/>
      <c r="V70" s="154">
        <f>IF(DR70=0,"",DR70)</f>
      </c>
      <c r="W70" s="155"/>
      <c r="X70" s="156">
        <f>IF(DU70=0,"",DU70)</f>
      </c>
      <c r="Y70" s="157"/>
      <c r="Z70" s="158">
        <f>AO70</f>
      </c>
      <c r="AA70" s="160"/>
      <c r="AB70" s="162">
        <f>IF(DW70="エラー","実績エラー","")</f>
      </c>
      <c r="AC70" s="163"/>
      <c r="AD70" s="164"/>
      <c r="AE70" s="150">
        <f>IF(AND(DW71="エラー",R70&lt;&gt;""),"実績エラー","")</f>
      </c>
      <c r="AF70" s="150"/>
      <c r="AG70" s="150"/>
      <c r="AH70" s="16"/>
      <c r="AI70" s="112">
        <f>IF(AND(D70&gt;=0,F70&gt;=0,H70&gt;=0,J70&gt;=0,C70="",D70&lt;&gt;"",F70&lt;&gt;"",H70&lt;&gt;"",J70&lt;&gt;""),1,0)</f>
        <v>0</v>
      </c>
      <c r="AJ70" s="112">
        <f>IF(OR(C70=1,C70=3),0,IF(C70="",0,1))</f>
        <v>0</v>
      </c>
      <c r="AK70" s="151">
        <f>IF(T70="",0,T70)</f>
        <v>0</v>
      </c>
      <c r="AL70" s="131">
        <f>IF(V70="",0,V70)</f>
        <v>0</v>
      </c>
      <c r="AM70" s="131">
        <f>IF(X70="",0,X70)</f>
        <v>0</v>
      </c>
      <c r="AN70" s="131">
        <f>SUM(AK70:AM71)</f>
        <v>0</v>
      </c>
      <c r="AO70" s="149">
        <f>IF(AN70=0,"",IF(AN70=0.5,1,""))</f>
      </c>
      <c r="AP70" s="112">
        <f>IF(C70=1,AK70,"")</f>
      </c>
      <c r="AQ70" s="112">
        <f>IF(C70=1,AL70,"")</f>
      </c>
      <c r="AR70" s="112">
        <f>IF(C70=1,AM70,"")</f>
      </c>
      <c r="AS70" s="112">
        <f>SUM(AP70:AR71)</f>
        <v>0</v>
      </c>
      <c r="AT70" s="112">
        <f>IF(AS70=0,"",AS70)</f>
      </c>
      <c r="AU70" s="112">
        <f>IF(C70=2,AK70,"")</f>
      </c>
      <c r="AV70" s="112">
        <f>IF(C70=2,AL70,"")</f>
      </c>
      <c r="AW70" s="112">
        <f>IF(C70=2,AM70,"")</f>
      </c>
      <c r="AX70" s="112">
        <f>SUM(AU70:AW71)</f>
        <v>0</v>
      </c>
      <c r="AY70" s="112">
        <f>IF(AX70=0,"",AX70)</f>
      </c>
      <c r="AZ70" s="112">
        <f>IF(C70=3,AK70,"")</f>
      </c>
      <c r="BA70" s="112">
        <f>IF(C70=3,AL70,"")</f>
      </c>
      <c r="BB70" s="112">
        <f>IF(C70=3,AM70,"")</f>
      </c>
      <c r="BC70" s="112">
        <f>SUM(AZ70:BB71)</f>
        <v>0</v>
      </c>
      <c r="BD70" s="112">
        <f>IF(BC70=0,"",BC70)</f>
      </c>
      <c r="BE70" s="112">
        <f>IF(C70=4,AK70,"")</f>
      </c>
      <c r="BF70" s="112">
        <f>IF(C70=4,AL70,"")</f>
      </c>
      <c r="BG70" s="112">
        <f>IF(C70=4,AM70,"")</f>
      </c>
      <c r="BH70" s="112">
        <f>SUM(BE70:BG71)</f>
        <v>0</v>
      </c>
      <c r="BI70" s="112">
        <f>IF(BH70=0,"",BH70)</f>
      </c>
      <c r="BK70" s="17">
        <f>IF(L70="","",L70)</f>
      </c>
      <c r="BL70" s="17">
        <f>IF(N70="","",N70)</f>
      </c>
      <c r="BM70" s="18">
        <f>IF(P70="","",P70)</f>
      </c>
      <c r="BN70" s="18">
        <f>IF(R70="","",R70)</f>
      </c>
      <c r="BO70" s="135">
        <f>SUM(BK71:BL71)</f>
        <v>0</v>
      </c>
      <c r="BP70" s="131">
        <f>SUM(BM71:BN71)</f>
        <v>0</v>
      </c>
      <c r="BQ70" s="131">
        <f>BP70-BO70</f>
        <v>0</v>
      </c>
      <c r="BR70" s="139">
        <f>IF(AND(BO70&gt;=0,BO70&lt;6),1,IF(AND(BO70&gt;=6,BO70&lt;8),2,IF(AND(BO70&gt;=8,BO70&lt;18),3,IF(AND(BO70&gt;=18,BO70&lt;22),4,IF(AND(BO70&gt;=22,BO70&lt;24),5,0)))))</f>
        <v>1</v>
      </c>
      <c r="BS70" s="140">
        <f>IF(BR70=1,3,IF(BR70=2,2,IF(BR70=3,1,IF(BR70=4,2,IF(BR70=5,3,0)))))</f>
        <v>3</v>
      </c>
      <c r="BT70" s="148">
        <f>IF(BR70=1,6,IF(BR70=2,8,IF(BR70=3,18,IF(BR70=4,22,IF(BR70=5,24,0)))))</f>
        <v>6</v>
      </c>
      <c r="BU70" s="144">
        <f>IF(BT70&gt;BP70,BQ70,BT70-BO70)</f>
        <v>0</v>
      </c>
      <c r="BV70" s="145">
        <f>BQ70-BU70</f>
        <v>0</v>
      </c>
      <c r="BW70" s="139">
        <f>IF(BV70&gt;0,BR70+1,0)</f>
        <v>0</v>
      </c>
      <c r="BX70" s="140">
        <f>IF(BW70=1,3,IF(BW70=2,2,IF(BW70=3,1,IF(BW70=4,2,IF(BW70=5,3,0)))))</f>
        <v>0</v>
      </c>
      <c r="BY70" s="141">
        <f>IF(BW70=1,0,IF(BW70=2,6,IF(BW70=3,8,IF(BW70=4,18,IF(BW70=5,22,0)))))</f>
        <v>0</v>
      </c>
      <c r="BZ70" s="131">
        <f>IF(BW70=1,6,IF(BW70=2,8,IF(BW70=3,18,IF(BW70=4,22,IF(BW70=5,24,0)))))</f>
        <v>0</v>
      </c>
      <c r="CA70" s="147">
        <f>IF(BV70&gt;CB70,BV70-CB70,IF(BV70=CB70,CB70,BV70))</f>
        <v>0</v>
      </c>
      <c r="CB70" s="142">
        <f>IF(BV70&gt;=BZ70-BY70,BV70-(BZ70-BY70),BV70)</f>
        <v>0</v>
      </c>
      <c r="CC70" s="145">
        <f>BQ70-(BU70+CA70)</f>
        <v>0</v>
      </c>
      <c r="CD70" s="139">
        <f>IF(CC70&gt;0,BW70+1,0)</f>
        <v>0</v>
      </c>
      <c r="CE70" s="140">
        <f>IF(CD70=1,3,IF(CD70=2,2,IF(CD70=3,1,IF(CD70=4,2,IF(CD70=5,3,0)))))</f>
        <v>0</v>
      </c>
      <c r="CF70" s="141">
        <f>IF(CD70=1,0,IF(CD70=2,6,IF(CD70=3,8,IF(CD70=4,18,IF(CD70=5,22,0)))))</f>
        <v>0</v>
      </c>
      <c r="CG70" s="131">
        <f>IF(CD70=1,6,IF(CD70=2,8,IF(CD70=3,18,IF(CD70=4,22,IF(CD70=5,24,0)))))</f>
        <v>0</v>
      </c>
      <c r="CH70" s="131">
        <f>CF70+CC70</f>
        <v>0</v>
      </c>
      <c r="CI70" s="147">
        <f>IF(CH70&gt;CG70,CG70-CF70,CH70-CF70)</f>
        <v>0</v>
      </c>
      <c r="CJ70" s="148">
        <f>CC70-CI70</f>
        <v>0</v>
      </c>
      <c r="CK70" s="131">
        <f>IF(CJ70&gt;=0,CG70,CJ70)</f>
        <v>0</v>
      </c>
      <c r="CL70" s="146">
        <f>IF(CJ70&gt;0,1,0)</f>
        <v>0</v>
      </c>
      <c r="CM70" s="139">
        <f>IF(CE70=0,0,CD70+1)</f>
        <v>0</v>
      </c>
      <c r="CN70" s="140">
        <f>IF(CM70=1,3,IF(CM70=2,2,IF(CM70=3,1,IF(CM70=4,2,IF(CM70=5,3,0)))))</f>
        <v>0</v>
      </c>
      <c r="CO70" s="141">
        <f>IF(CM70=1,0,IF(CM70=2,6,IF(CM70=3,8,IF(CM70=4,18,IF(CM70=5,22,0)))))</f>
        <v>0</v>
      </c>
      <c r="CP70" s="131">
        <f>IF(CM70=1,6,IF(CM70=2,8,IF(CM70=3,18,IF(CM70=4,22,IF(CM70=5,24,0)))))</f>
        <v>0</v>
      </c>
      <c r="CQ70" s="136">
        <f>CJ70+CO70</f>
        <v>0</v>
      </c>
      <c r="CR70" s="144">
        <f>IF(CQ70&gt;CP70,CP70-CO70,CQ70-CO70)</f>
        <v>0</v>
      </c>
      <c r="CS70" s="145">
        <f>IF(CR70&gt;0,CQ70-(CO70+CR70),0)</f>
        <v>0</v>
      </c>
      <c r="CT70" s="146">
        <f>IF(CR70&gt;0,1,0)</f>
        <v>0</v>
      </c>
      <c r="CU70" s="139">
        <f>IF(CT70=1,CM70+1,0)</f>
        <v>0</v>
      </c>
      <c r="CV70" s="140">
        <f>IF(CU70=1,3,IF(CU70=2,2,IF(CU70=3,1,IF(CU70=4,2,IF(CU70=5,3,0)))))</f>
        <v>0</v>
      </c>
      <c r="CW70" s="141">
        <f>IF(CU70=1,0,IF(CU70=2,6,IF(CU70=3,8,IF(CU70=4,18,IF(CU70=5,22,0)))))</f>
        <v>0</v>
      </c>
      <c r="CX70" s="131">
        <f>IF(CU70=1,6,IF(CU70=2,8,IF(CU70=3,18,IF(CU70=4,22,IF(CU70=5,24,0)))))</f>
        <v>0</v>
      </c>
      <c r="CY70" s="143">
        <f>IF(CU70&gt;0,CS70,0)</f>
        <v>0</v>
      </c>
      <c r="CZ70" s="137">
        <f>BR70</f>
        <v>1</v>
      </c>
      <c r="DA70" s="112">
        <f>BS70</f>
        <v>3</v>
      </c>
      <c r="DB70" s="136">
        <f>BU70</f>
        <v>0</v>
      </c>
      <c r="DC70" s="137">
        <f>BW70</f>
        <v>0</v>
      </c>
      <c r="DD70" s="112">
        <f>BX70</f>
        <v>0</v>
      </c>
      <c r="DE70" s="131">
        <f>CA70</f>
        <v>0</v>
      </c>
      <c r="DF70" s="137">
        <f>CD70</f>
        <v>0</v>
      </c>
      <c r="DG70" s="112">
        <f>CE70</f>
        <v>0</v>
      </c>
      <c r="DH70" s="131">
        <f>CI70</f>
        <v>0</v>
      </c>
      <c r="DI70" s="137">
        <f>CM70</f>
        <v>0</v>
      </c>
      <c r="DJ70" s="112">
        <f>CN70</f>
        <v>0</v>
      </c>
      <c r="DK70" s="136">
        <f>CR70</f>
        <v>0</v>
      </c>
      <c r="DL70" s="137">
        <f>CU70</f>
        <v>0</v>
      </c>
      <c r="DM70" s="112">
        <f>CV70</f>
        <v>0</v>
      </c>
      <c r="DN70" s="135">
        <f>CY70</f>
        <v>0</v>
      </c>
      <c r="DO70" s="133">
        <f>IF(DA70=1,DB70,IF(DD70=1,DE70,IF(DG70=1,DH70,IF(DJ70=1,DK70,IF(DM70=1,DN70,0)))))</f>
        <v>0</v>
      </c>
      <c r="DP70" s="131">
        <f>IF(CZ70=2,DB70,IF(DC70=2,DE70,IF(DF70=2,DH70,IF(DI70=2,DK70,IF(DL70=2,DN70,0)))))</f>
        <v>0</v>
      </c>
      <c r="DQ70" s="131">
        <f>IF(CZ70=4,DB70,IF(DC70=4,DE70,IF(DF70=4,DH70,IF(DI70=4,DK70,IF(DL70=4,DN70,0)))))</f>
        <v>0</v>
      </c>
      <c r="DR70" s="138">
        <f>DP70+DQ70</f>
        <v>0</v>
      </c>
      <c r="DS70" s="131">
        <f>IF(CZ70=1,DB70,IF(DC70=1,DE70,IF(DF70=1,DH70,IF(DI70=1,DK70,IF(DL70=1,DN70,0)))))</f>
        <v>0</v>
      </c>
      <c r="DT70" s="112">
        <f>IF(CZ70=5,DB70,IF(DC70=5,DE70,IF(DF70=5,DH70,IF(DI70=5,DK70,IF(DL70=5,DN70,0)))))</f>
        <v>0</v>
      </c>
      <c r="DU70" s="132">
        <f>DS70+DT70</f>
        <v>0</v>
      </c>
      <c r="DV70" s="21"/>
      <c r="DW70">
        <f>IF(((DZ70*60+EA70)-(DX70*60+DY70))-((H70*60+J70)-(D70*60+F70))&gt;15,"エラー","")</f>
      </c>
      <c r="DX70" s="54" t="str">
        <f>IF(D70="","0",IF(F70&gt;=45,D70+1,D70))</f>
        <v>0</v>
      </c>
      <c r="DY70" s="54" t="str">
        <f>IF(F70="","0",IF(AND(F70&gt;=0,F70&lt;15),0,IF(AND(F70&gt;=15,F70&lt;30),30,IF(AND(F70&gt;=30,F70&lt;45),30,IF(AND(F70&gt;=45,F70&lt;=59),0)))))</f>
        <v>0</v>
      </c>
      <c r="DZ70" s="54" t="str">
        <f>IF(H70="","0",IF(J70&gt;=45,H70+1,H70))</f>
        <v>0</v>
      </c>
      <c r="EA70" s="54" t="str">
        <f>IF(J70="","0",IF(AND(J70&gt;=0,J70&lt;15),0,IF(AND(J70&gt;=15,J70&lt;30),30,IF(AND(J70&gt;=30,J70&lt;45),30,IF(AND(J70&gt;=45,J70&lt;=59),0)))))</f>
        <v>0</v>
      </c>
    </row>
    <row r="71" spans="1:127" ht="9.75" customHeight="1" thickBot="1">
      <c r="A71" s="185"/>
      <c r="B71" s="97"/>
      <c r="C71" s="186"/>
      <c r="D71" s="178"/>
      <c r="E71" s="179"/>
      <c r="F71" s="181"/>
      <c r="G71" s="188"/>
      <c r="H71" s="178"/>
      <c r="I71" s="179"/>
      <c r="J71" s="181"/>
      <c r="K71" s="179"/>
      <c r="L71" s="183"/>
      <c r="M71" s="174"/>
      <c r="N71" s="169"/>
      <c r="O71" s="171"/>
      <c r="P71" s="173"/>
      <c r="Q71" s="174"/>
      <c r="R71" s="169"/>
      <c r="S71" s="176"/>
      <c r="T71" s="152"/>
      <c r="U71" s="153"/>
      <c r="V71" s="154"/>
      <c r="W71" s="155"/>
      <c r="X71" s="156"/>
      <c r="Y71" s="157"/>
      <c r="Z71" s="159"/>
      <c r="AA71" s="161"/>
      <c r="AB71" s="165"/>
      <c r="AC71" s="166"/>
      <c r="AD71" s="167"/>
      <c r="AE71" s="150"/>
      <c r="AF71" s="150"/>
      <c r="AG71" s="150"/>
      <c r="AH71" s="16"/>
      <c r="AI71" s="112"/>
      <c r="AJ71" s="112"/>
      <c r="AK71" s="151"/>
      <c r="AL71" s="131"/>
      <c r="AM71" s="131"/>
      <c r="AN71" s="131"/>
      <c r="AO71" s="149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K71" s="19">
        <f>BK70</f>
      </c>
      <c r="BL71" s="20">
        <f>IF(BL70="","",BL70/60)</f>
      </c>
      <c r="BM71">
        <f>BM70</f>
      </c>
      <c r="BN71">
        <f>IF(BN70="","",BN70/60)</f>
      </c>
      <c r="BO71" s="135"/>
      <c r="BP71" s="131"/>
      <c r="BQ71" s="131"/>
      <c r="BR71" s="139"/>
      <c r="BS71" s="140"/>
      <c r="BT71" s="148"/>
      <c r="BU71" s="140"/>
      <c r="BV71" s="142"/>
      <c r="BW71" s="139"/>
      <c r="BX71" s="140"/>
      <c r="BY71" s="142"/>
      <c r="BZ71" s="131"/>
      <c r="CA71" s="147"/>
      <c r="CB71" s="142"/>
      <c r="CC71" s="145"/>
      <c r="CD71" s="139"/>
      <c r="CE71" s="140"/>
      <c r="CF71" s="142"/>
      <c r="CG71" s="131"/>
      <c r="CH71" s="131"/>
      <c r="CI71" s="147"/>
      <c r="CJ71" s="148"/>
      <c r="CK71" s="131"/>
      <c r="CL71" s="146"/>
      <c r="CM71" s="139"/>
      <c r="CN71" s="140"/>
      <c r="CO71" s="142"/>
      <c r="CP71" s="131"/>
      <c r="CQ71" s="112"/>
      <c r="CR71" s="140"/>
      <c r="CS71" s="145"/>
      <c r="CT71" s="146"/>
      <c r="CU71" s="139"/>
      <c r="CV71" s="140"/>
      <c r="CW71" s="142"/>
      <c r="CX71" s="131"/>
      <c r="CY71" s="143"/>
      <c r="CZ71" s="137"/>
      <c r="DA71" s="112"/>
      <c r="DB71" s="112"/>
      <c r="DC71" s="137"/>
      <c r="DD71" s="112"/>
      <c r="DE71" s="112"/>
      <c r="DF71" s="137"/>
      <c r="DG71" s="112"/>
      <c r="DH71" s="112"/>
      <c r="DI71" s="137"/>
      <c r="DJ71" s="112"/>
      <c r="DK71" s="112"/>
      <c r="DL71" s="137"/>
      <c r="DM71" s="112"/>
      <c r="DN71" s="112"/>
      <c r="DO71" s="133"/>
      <c r="DP71" s="131"/>
      <c r="DQ71" s="131"/>
      <c r="DR71" s="138"/>
      <c r="DS71" s="131"/>
      <c r="DT71" s="112"/>
      <c r="DU71" s="133"/>
      <c r="DV71" s="21"/>
      <c r="DW71">
        <f>IF(((DZ70*60+EA70)-(DX70*60+DY70))-((H70*60+J70)-(D70*60+F70))&lt;-14,"エラー","")</f>
      </c>
    </row>
    <row r="72" spans="1:131" ht="9.75" customHeight="1" thickBot="1">
      <c r="A72" s="184"/>
      <c r="B72" s="94"/>
      <c r="C72" s="186"/>
      <c r="D72" s="177"/>
      <c r="E72" s="168" t="s">
        <v>19</v>
      </c>
      <c r="F72" s="180"/>
      <c r="G72" s="187" t="s">
        <v>20</v>
      </c>
      <c r="H72" s="177"/>
      <c r="I72" s="168" t="s">
        <v>19</v>
      </c>
      <c r="J72" s="180"/>
      <c r="K72" s="168" t="s">
        <v>20</v>
      </c>
      <c r="L72" s="182">
        <f>IF(D72="","",IF(F72&gt;=45,D72+1,D72))</f>
      </c>
      <c r="M72" s="79" t="s">
        <v>19</v>
      </c>
      <c r="N72" s="168">
        <f>IF(F72="","",IF(AND(F72&gt;=0,F72&lt;15),0,IF(AND(F72&gt;=15,F72&lt;30),30,IF(AND(F72&gt;=30,F72&lt;45),30,IF(AND(F72&gt;=45,F72&lt;=59),0)))))</f>
      </c>
      <c r="O72" s="170" t="s">
        <v>20</v>
      </c>
      <c r="P72" s="172">
        <f>IF(H72="","",IF(J72&gt;=45,H72+1,H72))</f>
      </c>
      <c r="Q72" s="79" t="s">
        <v>19</v>
      </c>
      <c r="R72" s="168">
        <f>IF(J72="","",IF(AND(J72&gt;=0,J72&lt;15),0,IF(AND(J72&gt;=15,J72&lt;30),30,IF(AND(J72&gt;=30,J72&lt;45),30,IF(AND(J72&gt;=45,J72&lt;=59),0)))))</f>
      </c>
      <c r="S72" s="175" t="s">
        <v>20</v>
      </c>
      <c r="T72" s="152">
        <f>IF(DO72=0,"",DO72)</f>
      </c>
      <c r="U72" s="153"/>
      <c r="V72" s="154">
        <f>IF(DR72=0,"",DR72)</f>
      </c>
      <c r="W72" s="155"/>
      <c r="X72" s="156">
        <f>IF(DU72=0,"",DU72)</f>
      </c>
      <c r="Y72" s="157"/>
      <c r="Z72" s="158">
        <f>AO72</f>
      </c>
      <c r="AA72" s="160"/>
      <c r="AB72" s="162">
        <f>IF(DW72="エラー","実績エラー","")</f>
      </c>
      <c r="AC72" s="163"/>
      <c r="AD72" s="164"/>
      <c r="AE72" s="150">
        <f>IF(AND(DW73="エラー",R72&lt;&gt;""),"実績エラー","")</f>
      </c>
      <c r="AF72" s="150"/>
      <c r="AG72" s="150"/>
      <c r="AH72" s="16"/>
      <c r="AI72" s="112">
        <f>IF(AND(D72&gt;=0,F72&gt;=0,H72&gt;=0,J72&gt;=0,C72="",D72&lt;&gt;"",F72&lt;&gt;"",H72&lt;&gt;"",J72&lt;&gt;""),1,0)</f>
        <v>0</v>
      </c>
      <c r="AJ72" s="112">
        <f>IF(OR(C72=1,C72=3),0,IF(C72="",0,1))</f>
        <v>0</v>
      </c>
      <c r="AK72" s="151">
        <f>IF(T72="",0,T72)</f>
        <v>0</v>
      </c>
      <c r="AL72" s="131">
        <f>IF(V72="",0,V72)</f>
        <v>0</v>
      </c>
      <c r="AM72" s="131">
        <f>IF(X72="",0,X72)</f>
        <v>0</v>
      </c>
      <c r="AN72" s="131">
        <f>SUM(AK72:AM73)</f>
        <v>0</v>
      </c>
      <c r="AO72" s="149">
        <f>IF(AN72=0,"",IF(AN72=0.5,1,""))</f>
      </c>
      <c r="AP72" s="112">
        <f>IF(C72=1,AK72,"")</f>
      </c>
      <c r="AQ72" s="112">
        <f>IF(C72=1,AL72,"")</f>
      </c>
      <c r="AR72" s="112">
        <f>IF(C72=1,AM72,"")</f>
      </c>
      <c r="AS72" s="112">
        <f>SUM(AP72:AR73)</f>
        <v>0</v>
      </c>
      <c r="AT72" s="112">
        <f>IF(AS72=0,"",AS72)</f>
      </c>
      <c r="AU72" s="112">
        <f>IF(C72=2,AK72,"")</f>
      </c>
      <c r="AV72" s="112">
        <f>IF(C72=2,AL72,"")</f>
      </c>
      <c r="AW72" s="112">
        <f>IF(C72=2,AM72,"")</f>
      </c>
      <c r="AX72" s="112">
        <f>SUM(AU72:AW73)</f>
        <v>0</v>
      </c>
      <c r="AY72" s="112">
        <f>IF(AX72=0,"",AX72)</f>
      </c>
      <c r="AZ72" s="112">
        <f>IF(C72=3,AK72,"")</f>
      </c>
      <c r="BA72" s="112">
        <f>IF(C72=3,AL72,"")</f>
      </c>
      <c r="BB72" s="112">
        <f>IF(C72=3,AM72,"")</f>
      </c>
      <c r="BC72" s="112">
        <f>SUM(AZ72:BB73)</f>
        <v>0</v>
      </c>
      <c r="BD72" s="112">
        <f>IF(BC72=0,"",BC72)</f>
      </c>
      <c r="BE72" s="112">
        <f>IF(C72=4,AK72,"")</f>
      </c>
      <c r="BF72" s="112">
        <f>IF(C72=4,AL72,"")</f>
      </c>
      <c r="BG72" s="112">
        <f>IF(C72=4,AM72,"")</f>
      </c>
      <c r="BH72" s="112">
        <f>SUM(BE72:BG73)</f>
        <v>0</v>
      </c>
      <c r="BI72" s="112">
        <f>IF(BH72=0,"",BH72)</f>
      </c>
      <c r="BK72" s="17">
        <f>IF(L72="","",L72)</f>
      </c>
      <c r="BL72" s="17">
        <f>IF(N72="","",N72)</f>
      </c>
      <c r="BM72" s="18">
        <f>IF(P72="","",P72)</f>
      </c>
      <c r="BN72" s="18">
        <f>IF(R72="","",R72)</f>
      </c>
      <c r="BO72" s="135">
        <f>SUM(BK73:BL73)</f>
        <v>0</v>
      </c>
      <c r="BP72" s="131">
        <f>SUM(BM73:BN73)</f>
        <v>0</v>
      </c>
      <c r="BQ72" s="131">
        <f>BP72-BO72</f>
        <v>0</v>
      </c>
      <c r="BR72" s="139">
        <f>IF(AND(BO72&gt;=0,BO72&lt;6),1,IF(AND(BO72&gt;=6,BO72&lt;8),2,IF(AND(BO72&gt;=8,BO72&lt;18),3,IF(AND(BO72&gt;=18,BO72&lt;22),4,IF(AND(BO72&gt;=22,BO72&lt;24),5,0)))))</f>
        <v>1</v>
      </c>
      <c r="BS72" s="140">
        <f>IF(BR72=1,3,IF(BR72=2,2,IF(BR72=3,1,IF(BR72=4,2,IF(BR72=5,3,0)))))</f>
        <v>3</v>
      </c>
      <c r="BT72" s="148">
        <f>IF(BR72=1,6,IF(BR72=2,8,IF(BR72=3,18,IF(BR72=4,22,IF(BR72=5,24,0)))))</f>
        <v>6</v>
      </c>
      <c r="BU72" s="144">
        <f>IF(BT72&gt;BP72,BQ72,BT72-BO72)</f>
        <v>0</v>
      </c>
      <c r="BV72" s="145">
        <f>BQ72-BU72</f>
        <v>0</v>
      </c>
      <c r="BW72" s="139">
        <f>IF(BV72&gt;0,BR72+1,0)</f>
        <v>0</v>
      </c>
      <c r="BX72" s="140">
        <f>IF(BW72=1,3,IF(BW72=2,2,IF(BW72=3,1,IF(BW72=4,2,IF(BW72=5,3,0)))))</f>
        <v>0</v>
      </c>
      <c r="BY72" s="141">
        <f>IF(BW72=1,0,IF(BW72=2,6,IF(BW72=3,8,IF(BW72=4,18,IF(BW72=5,22,0)))))</f>
        <v>0</v>
      </c>
      <c r="BZ72" s="131">
        <f>IF(BW72=1,6,IF(BW72=2,8,IF(BW72=3,18,IF(BW72=4,22,IF(BW72=5,24,0)))))</f>
        <v>0</v>
      </c>
      <c r="CA72" s="147">
        <f>IF(BV72&gt;CB72,BV72-CB72,IF(BV72=CB72,CB72,BV72))</f>
        <v>0</v>
      </c>
      <c r="CB72" s="142">
        <f>IF(BV72&gt;=BZ72-BY72,BV72-(BZ72-BY72),BV72)</f>
        <v>0</v>
      </c>
      <c r="CC72" s="145">
        <f>BQ72-(BU72+CA72)</f>
        <v>0</v>
      </c>
      <c r="CD72" s="139">
        <f>IF(CC72&gt;0,BW72+1,0)</f>
        <v>0</v>
      </c>
      <c r="CE72" s="140">
        <f>IF(CD72=1,3,IF(CD72=2,2,IF(CD72=3,1,IF(CD72=4,2,IF(CD72=5,3,0)))))</f>
        <v>0</v>
      </c>
      <c r="CF72" s="141">
        <f>IF(CD72=1,0,IF(CD72=2,6,IF(CD72=3,8,IF(CD72=4,18,IF(CD72=5,22,0)))))</f>
        <v>0</v>
      </c>
      <c r="CG72" s="131">
        <f>IF(CD72=1,6,IF(CD72=2,8,IF(CD72=3,18,IF(CD72=4,22,IF(CD72=5,24,0)))))</f>
        <v>0</v>
      </c>
      <c r="CH72" s="131">
        <f>CF72+CC72</f>
        <v>0</v>
      </c>
      <c r="CI72" s="147">
        <f>IF(CH72&gt;CG72,CG72-CF72,CH72-CF72)</f>
        <v>0</v>
      </c>
      <c r="CJ72" s="148">
        <f>CC72-CI72</f>
        <v>0</v>
      </c>
      <c r="CK72" s="131">
        <f>IF(CJ72&gt;=0,CG72,CJ72)</f>
        <v>0</v>
      </c>
      <c r="CL72" s="146">
        <f>IF(CJ72&gt;0,1,0)</f>
        <v>0</v>
      </c>
      <c r="CM72" s="139">
        <f>IF(CE72=0,0,CD72+1)</f>
        <v>0</v>
      </c>
      <c r="CN72" s="140">
        <f>IF(CM72=1,3,IF(CM72=2,2,IF(CM72=3,1,IF(CM72=4,2,IF(CM72=5,3,0)))))</f>
        <v>0</v>
      </c>
      <c r="CO72" s="141">
        <f>IF(CM72=1,0,IF(CM72=2,6,IF(CM72=3,8,IF(CM72=4,18,IF(CM72=5,22,0)))))</f>
        <v>0</v>
      </c>
      <c r="CP72" s="131">
        <f>IF(CM72=1,6,IF(CM72=2,8,IF(CM72=3,18,IF(CM72=4,22,IF(CM72=5,24,0)))))</f>
        <v>0</v>
      </c>
      <c r="CQ72" s="136">
        <f>CJ72+CO72</f>
        <v>0</v>
      </c>
      <c r="CR72" s="144">
        <f>IF(CQ72&gt;CP72,CP72-CO72,CQ72-CO72)</f>
        <v>0</v>
      </c>
      <c r="CS72" s="145">
        <f>IF(CR72&gt;0,CQ72-(CO72+CR72),0)</f>
        <v>0</v>
      </c>
      <c r="CT72" s="146">
        <f>IF(CR72&gt;0,1,0)</f>
        <v>0</v>
      </c>
      <c r="CU72" s="139">
        <f>IF(CT72=1,CM72+1,0)</f>
        <v>0</v>
      </c>
      <c r="CV72" s="140">
        <f>IF(CU72=1,3,IF(CU72=2,2,IF(CU72=3,1,IF(CU72=4,2,IF(CU72=5,3,0)))))</f>
        <v>0</v>
      </c>
      <c r="CW72" s="141">
        <f>IF(CU72=1,0,IF(CU72=2,6,IF(CU72=3,8,IF(CU72=4,18,IF(CU72=5,22,0)))))</f>
        <v>0</v>
      </c>
      <c r="CX72" s="131">
        <f>IF(CU72=1,6,IF(CU72=2,8,IF(CU72=3,18,IF(CU72=4,22,IF(CU72=5,24,0)))))</f>
        <v>0</v>
      </c>
      <c r="CY72" s="143">
        <f>IF(CU72&gt;0,CS72,0)</f>
        <v>0</v>
      </c>
      <c r="CZ72" s="137">
        <f>BR72</f>
        <v>1</v>
      </c>
      <c r="DA72" s="112">
        <f>BS72</f>
        <v>3</v>
      </c>
      <c r="DB72" s="136">
        <f>BU72</f>
        <v>0</v>
      </c>
      <c r="DC72" s="137">
        <f>BW72</f>
        <v>0</v>
      </c>
      <c r="DD72" s="112">
        <f>BX72</f>
        <v>0</v>
      </c>
      <c r="DE72" s="131">
        <f>CA72</f>
        <v>0</v>
      </c>
      <c r="DF72" s="137">
        <f>CD72</f>
        <v>0</v>
      </c>
      <c r="DG72" s="112">
        <f>CE72</f>
        <v>0</v>
      </c>
      <c r="DH72" s="131">
        <f>CI72</f>
        <v>0</v>
      </c>
      <c r="DI72" s="137">
        <f>CM72</f>
        <v>0</v>
      </c>
      <c r="DJ72" s="112">
        <f>CN72</f>
        <v>0</v>
      </c>
      <c r="DK72" s="136">
        <f>CR72</f>
        <v>0</v>
      </c>
      <c r="DL72" s="137">
        <f>CU72</f>
        <v>0</v>
      </c>
      <c r="DM72" s="112">
        <f>CV72</f>
        <v>0</v>
      </c>
      <c r="DN72" s="135">
        <f>CY72</f>
        <v>0</v>
      </c>
      <c r="DO72" s="133">
        <f>IF(DA72=1,DB72,IF(DD72=1,DE72,IF(DG72=1,DH72,IF(DJ72=1,DK72,IF(DM72=1,DN72,0)))))</f>
        <v>0</v>
      </c>
      <c r="DP72" s="131">
        <f>IF(CZ72=2,DB72,IF(DC72=2,DE72,IF(DF72=2,DH72,IF(DI72=2,DK72,IF(DL72=2,DN72,0)))))</f>
        <v>0</v>
      </c>
      <c r="DQ72" s="131">
        <f>IF(CZ72=4,DB72,IF(DC72=4,DE72,IF(DF72=4,DH72,IF(DI72=4,DK72,IF(DL72=4,DN72,0)))))</f>
        <v>0</v>
      </c>
      <c r="DR72" s="138">
        <f>DP72+DQ72</f>
        <v>0</v>
      </c>
      <c r="DS72" s="131">
        <f>IF(CZ72=1,DB72,IF(DC72=1,DE72,IF(DF72=1,DH72,IF(DI72=1,DK72,IF(DL72=1,DN72,0)))))</f>
        <v>0</v>
      </c>
      <c r="DT72" s="112">
        <f>IF(CZ72=5,DB72,IF(DC72=5,DE72,IF(DF72=5,DH72,IF(DI72=5,DK72,IF(DL72=5,DN72,0)))))</f>
        <v>0</v>
      </c>
      <c r="DU72" s="132">
        <f>DS72+DT72</f>
        <v>0</v>
      </c>
      <c r="DV72" s="21"/>
      <c r="DW72">
        <f>IF(((DZ72*60+EA72)-(DX72*60+DY72))-((H72*60+J72)-(D72*60+F72))&gt;15,"エラー","")</f>
      </c>
      <c r="DX72" s="54" t="str">
        <f>IF(D72="","0",IF(F72&gt;=45,D72+1,D72))</f>
        <v>0</v>
      </c>
      <c r="DY72" s="54" t="str">
        <f>IF(F72="","0",IF(AND(F72&gt;=0,F72&lt;15),0,IF(AND(F72&gt;=15,F72&lt;30),30,IF(AND(F72&gt;=30,F72&lt;45),30,IF(AND(F72&gt;=45,F72&lt;=59),0)))))</f>
        <v>0</v>
      </c>
      <c r="DZ72" s="54" t="str">
        <f>IF(H72="","0",IF(J72&gt;=45,H72+1,H72))</f>
        <v>0</v>
      </c>
      <c r="EA72" s="54" t="str">
        <f>IF(J72="","0",IF(AND(J72&gt;=0,J72&lt;15),0,IF(AND(J72&gt;=15,J72&lt;30),30,IF(AND(J72&gt;=30,J72&lt;45),30,IF(AND(J72&gt;=45,J72&lt;=59),0)))))</f>
        <v>0</v>
      </c>
    </row>
    <row r="73" spans="1:127" ht="9.75" customHeight="1" thickBot="1">
      <c r="A73" s="185"/>
      <c r="B73" s="97"/>
      <c r="C73" s="186"/>
      <c r="D73" s="178"/>
      <c r="E73" s="179"/>
      <c r="F73" s="181"/>
      <c r="G73" s="188"/>
      <c r="H73" s="178"/>
      <c r="I73" s="179"/>
      <c r="J73" s="181"/>
      <c r="K73" s="179"/>
      <c r="L73" s="183"/>
      <c r="M73" s="174"/>
      <c r="N73" s="169"/>
      <c r="O73" s="171"/>
      <c r="P73" s="173"/>
      <c r="Q73" s="174"/>
      <c r="R73" s="169"/>
      <c r="S73" s="176"/>
      <c r="T73" s="152"/>
      <c r="U73" s="153"/>
      <c r="V73" s="154"/>
      <c r="W73" s="155"/>
      <c r="X73" s="156"/>
      <c r="Y73" s="157"/>
      <c r="Z73" s="159"/>
      <c r="AA73" s="161"/>
      <c r="AB73" s="165"/>
      <c r="AC73" s="166"/>
      <c r="AD73" s="167"/>
      <c r="AE73" s="150"/>
      <c r="AF73" s="150"/>
      <c r="AG73" s="150"/>
      <c r="AH73" s="16"/>
      <c r="AI73" s="112"/>
      <c r="AJ73" s="112"/>
      <c r="AK73" s="151"/>
      <c r="AL73" s="131"/>
      <c r="AM73" s="131"/>
      <c r="AN73" s="131"/>
      <c r="AO73" s="149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K73" s="19">
        <f>BK72</f>
      </c>
      <c r="BL73" s="20">
        <f>IF(BL72="","",BL72/60)</f>
      </c>
      <c r="BM73">
        <f>BM72</f>
      </c>
      <c r="BN73">
        <f>IF(BN72="","",BN72/60)</f>
      </c>
      <c r="BO73" s="135"/>
      <c r="BP73" s="131"/>
      <c r="BQ73" s="131"/>
      <c r="BR73" s="139"/>
      <c r="BS73" s="140"/>
      <c r="BT73" s="148"/>
      <c r="BU73" s="140"/>
      <c r="BV73" s="142"/>
      <c r="BW73" s="139"/>
      <c r="BX73" s="140"/>
      <c r="BY73" s="142"/>
      <c r="BZ73" s="131"/>
      <c r="CA73" s="147"/>
      <c r="CB73" s="142"/>
      <c r="CC73" s="145"/>
      <c r="CD73" s="139"/>
      <c r="CE73" s="140"/>
      <c r="CF73" s="142"/>
      <c r="CG73" s="131"/>
      <c r="CH73" s="131"/>
      <c r="CI73" s="147"/>
      <c r="CJ73" s="148"/>
      <c r="CK73" s="131"/>
      <c r="CL73" s="146"/>
      <c r="CM73" s="139"/>
      <c r="CN73" s="140"/>
      <c r="CO73" s="142"/>
      <c r="CP73" s="131"/>
      <c r="CQ73" s="112"/>
      <c r="CR73" s="140"/>
      <c r="CS73" s="145"/>
      <c r="CT73" s="146"/>
      <c r="CU73" s="139"/>
      <c r="CV73" s="140"/>
      <c r="CW73" s="142"/>
      <c r="CX73" s="131"/>
      <c r="CY73" s="143"/>
      <c r="CZ73" s="137"/>
      <c r="DA73" s="112"/>
      <c r="DB73" s="112"/>
      <c r="DC73" s="137"/>
      <c r="DD73" s="112"/>
      <c r="DE73" s="112"/>
      <c r="DF73" s="137"/>
      <c r="DG73" s="112"/>
      <c r="DH73" s="112"/>
      <c r="DI73" s="137"/>
      <c r="DJ73" s="112"/>
      <c r="DK73" s="112"/>
      <c r="DL73" s="137"/>
      <c r="DM73" s="112"/>
      <c r="DN73" s="112"/>
      <c r="DO73" s="133"/>
      <c r="DP73" s="131"/>
      <c r="DQ73" s="131"/>
      <c r="DR73" s="138"/>
      <c r="DS73" s="131"/>
      <c r="DT73" s="112"/>
      <c r="DU73" s="133"/>
      <c r="DV73" s="21"/>
      <c r="DW73">
        <f>IF(((DZ72*60+EA72)-(DX72*60+DY72))-((H72*60+J72)-(D72*60+F72))&lt;-14,"エラー","")</f>
      </c>
    </row>
    <row r="74" spans="1:131" ht="9.75" customHeight="1" thickBot="1">
      <c r="A74" s="184"/>
      <c r="B74" s="94"/>
      <c r="C74" s="186"/>
      <c r="D74" s="177"/>
      <c r="E74" s="168" t="s">
        <v>19</v>
      </c>
      <c r="F74" s="180"/>
      <c r="G74" s="187" t="s">
        <v>20</v>
      </c>
      <c r="H74" s="177"/>
      <c r="I74" s="168" t="s">
        <v>19</v>
      </c>
      <c r="J74" s="180"/>
      <c r="K74" s="168" t="s">
        <v>20</v>
      </c>
      <c r="L74" s="182">
        <f>IF(D74="","",IF(F74&gt;=45,D74+1,D74))</f>
      </c>
      <c r="M74" s="79" t="s">
        <v>19</v>
      </c>
      <c r="N74" s="168">
        <f>IF(F74="","",IF(AND(F74&gt;=0,F74&lt;15),0,IF(AND(F74&gt;=15,F74&lt;30),30,IF(AND(F74&gt;=30,F74&lt;45),30,IF(AND(F74&gt;=45,F74&lt;=59),0)))))</f>
      </c>
      <c r="O74" s="170" t="s">
        <v>20</v>
      </c>
      <c r="P74" s="172">
        <f>IF(H74="","",IF(J74&gt;=45,H74+1,H74))</f>
      </c>
      <c r="Q74" s="79" t="s">
        <v>19</v>
      </c>
      <c r="R74" s="168">
        <f>IF(J74="","",IF(AND(J74&gt;=0,J74&lt;15),0,IF(AND(J74&gt;=15,J74&lt;30),30,IF(AND(J74&gt;=30,J74&lt;45),30,IF(AND(J74&gt;=45,J74&lt;=59),0)))))</f>
      </c>
      <c r="S74" s="175" t="s">
        <v>20</v>
      </c>
      <c r="T74" s="152">
        <f>IF(DO74=0,"",DO74)</f>
      </c>
      <c r="U74" s="153"/>
      <c r="V74" s="154">
        <f>IF(DR74=0,"",DR74)</f>
      </c>
      <c r="W74" s="155"/>
      <c r="X74" s="156">
        <f>IF(DU74=0,"",DU74)</f>
      </c>
      <c r="Y74" s="157"/>
      <c r="Z74" s="158">
        <f>AO74</f>
      </c>
      <c r="AA74" s="160"/>
      <c r="AB74" s="162">
        <f>IF(DW74="エラー","実績エラー","")</f>
      </c>
      <c r="AC74" s="163"/>
      <c r="AD74" s="164"/>
      <c r="AE74" s="150">
        <f>IF(AND(DW75="エラー",R74&lt;&gt;""),"実績エラー","")</f>
      </c>
      <c r="AF74" s="150"/>
      <c r="AG74" s="150"/>
      <c r="AH74" s="16"/>
      <c r="AI74" s="112">
        <f>IF(AND(D74&gt;=0,F74&gt;=0,H74&gt;=0,J74&gt;=0,C74="",D74&lt;&gt;"",F74&lt;&gt;"",H74&lt;&gt;"",J74&lt;&gt;""),1,0)</f>
        <v>0</v>
      </c>
      <c r="AJ74" s="112">
        <f>IF(OR(C74=1,C74=3),0,IF(C74="",0,1))</f>
        <v>0</v>
      </c>
      <c r="AK74" s="151">
        <f>IF(T74="",0,T74)</f>
        <v>0</v>
      </c>
      <c r="AL74" s="131">
        <f>IF(V74="",0,V74)</f>
        <v>0</v>
      </c>
      <c r="AM74" s="131">
        <f>IF(X74="",0,X74)</f>
        <v>0</v>
      </c>
      <c r="AN74" s="131">
        <f>SUM(AK74:AM75)</f>
        <v>0</v>
      </c>
      <c r="AO74" s="149">
        <f>IF(AN74=0,"",IF(AN74=0.5,1,""))</f>
      </c>
      <c r="AP74" s="112">
        <f>IF(C74=1,AK74,"")</f>
      </c>
      <c r="AQ74" s="112">
        <f>IF(C74=1,AL74,"")</f>
      </c>
      <c r="AR74" s="112">
        <f>IF(C74=1,AM74,"")</f>
      </c>
      <c r="AS74" s="112">
        <f>SUM(AP74:AR75)</f>
        <v>0</v>
      </c>
      <c r="AT74" s="112">
        <f>IF(AS74=0,"",AS74)</f>
      </c>
      <c r="AU74" s="112">
        <f>IF(C74=2,AK74,"")</f>
      </c>
      <c r="AV74" s="112">
        <f>IF(C74=2,AL74,"")</f>
      </c>
      <c r="AW74" s="112">
        <f>IF(C74=2,AM74,"")</f>
      </c>
      <c r="AX74" s="112">
        <f>SUM(AU74:AW75)</f>
        <v>0</v>
      </c>
      <c r="AY74" s="112">
        <f>IF(AX74=0,"",AX74)</f>
      </c>
      <c r="AZ74" s="112">
        <f>IF(C74=3,AK74,"")</f>
      </c>
      <c r="BA74" s="112">
        <f>IF(C74=3,AL74,"")</f>
      </c>
      <c r="BB74" s="112">
        <f>IF(C74=3,AM74,"")</f>
      </c>
      <c r="BC74" s="112">
        <f>SUM(AZ74:BB75)</f>
        <v>0</v>
      </c>
      <c r="BD74" s="112">
        <f>IF(BC74=0,"",BC74)</f>
      </c>
      <c r="BE74" s="112">
        <f>IF(C74=4,AK74,"")</f>
      </c>
      <c r="BF74" s="112">
        <f>IF(C74=4,AL74,"")</f>
      </c>
      <c r="BG74" s="112">
        <f>IF(C74=4,AM74,"")</f>
      </c>
      <c r="BH74" s="112">
        <f>SUM(BE74:BG75)</f>
        <v>0</v>
      </c>
      <c r="BI74" s="112">
        <f>IF(BH74=0,"",BH74)</f>
      </c>
      <c r="BK74" s="17">
        <f>IF(L74="","",L74)</f>
      </c>
      <c r="BL74" s="17">
        <f>IF(N74="","",N74)</f>
      </c>
      <c r="BM74" s="18">
        <f>IF(P74="","",P74)</f>
      </c>
      <c r="BN74" s="18">
        <f>IF(R74="","",R74)</f>
      </c>
      <c r="BO74" s="135">
        <f>SUM(BK75:BL75)</f>
        <v>0</v>
      </c>
      <c r="BP74" s="131">
        <f>SUM(BM75:BN75)</f>
        <v>0</v>
      </c>
      <c r="BQ74" s="131">
        <f>BP74-BO74</f>
        <v>0</v>
      </c>
      <c r="BR74" s="139">
        <f>IF(AND(BO74&gt;=0,BO74&lt;6),1,IF(AND(BO74&gt;=6,BO74&lt;8),2,IF(AND(BO74&gt;=8,BO74&lt;18),3,IF(AND(BO74&gt;=18,BO74&lt;22),4,IF(AND(BO74&gt;=22,BO74&lt;24),5,0)))))</f>
        <v>1</v>
      </c>
      <c r="BS74" s="140">
        <f>IF(BR74=1,3,IF(BR74=2,2,IF(BR74=3,1,IF(BR74=4,2,IF(BR74=5,3,0)))))</f>
        <v>3</v>
      </c>
      <c r="BT74" s="148">
        <f>IF(BR74=1,6,IF(BR74=2,8,IF(BR74=3,18,IF(BR74=4,22,IF(BR74=5,24,0)))))</f>
        <v>6</v>
      </c>
      <c r="BU74" s="144">
        <f>IF(BT74&gt;BP74,BQ74,BT74-BO74)</f>
        <v>0</v>
      </c>
      <c r="BV74" s="145">
        <f>BQ74-BU74</f>
        <v>0</v>
      </c>
      <c r="BW74" s="139">
        <f>IF(BV74&gt;0,BR74+1,0)</f>
        <v>0</v>
      </c>
      <c r="BX74" s="140">
        <f>IF(BW74=1,3,IF(BW74=2,2,IF(BW74=3,1,IF(BW74=4,2,IF(BW74=5,3,0)))))</f>
        <v>0</v>
      </c>
      <c r="BY74" s="141">
        <f>IF(BW74=1,0,IF(BW74=2,6,IF(BW74=3,8,IF(BW74=4,18,IF(BW74=5,22,0)))))</f>
        <v>0</v>
      </c>
      <c r="BZ74" s="131">
        <f>IF(BW74=1,6,IF(BW74=2,8,IF(BW74=3,18,IF(BW74=4,22,IF(BW74=5,24,0)))))</f>
        <v>0</v>
      </c>
      <c r="CA74" s="147">
        <f>IF(BV74&gt;CB74,BV74-CB74,IF(BV74=CB74,CB74,BV74))</f>
        <v>0</v>
      </c>
      <c r="CB74" s="142">
        <f>IF(BV74&gt;=BZ74-BY74,BV74-(BZ74-BY74),BV74)</f>
        <v>0</v>
      </c>
      <c r="CC74" s="145">
        <f>BQ74-(BU74+CA74)</f>
        <v>0</v>
      </c>
      <c r="CD74" s="139">
        <f>IF(CC74&gt;0,BW74+1,0)</f>
        <v>0</v>
      </c>
      <c r="CE74" s="140">
        <f>IF(CD74=1,3,IF(CD74=2,2,IF(CD74=3,1,IF(CD74=4,2,IF(CD74=5,3,0)))))</f>
        <v>0</v>
      </c>
      <c r="CF74" s="141">
        <f>IF(CD74=1,0,IF(CD74=2,6,IF(CD74=3,8,IF(CD74=4,18,IF(CD74=5,22,0)))))</f>
        <v>0</v>
      </c>
      <c r="CG74" s="131">
        <f>IF(CD74=1,6,IF(CD74=2,8,IF(CD74=3,18,IF(CD74=4,22,IF(CD74=5,24,0)))))</f>
        <v>0</v>
      </c>
      <c r="CH74" s="131">
        <f>CF74+CC74</f>
        <v>0</v>
      </c>
      <c r="CI74" s="147">
        <f>IF(CH74&gt;CG74,CG74-CF74,CH74-CF74)</f>
        <v>0</v>
      </c>
      <c r="CJ74" s="148">
        <f>CC74-CI74</f>
        <v>0</v>
      </c>
      <c r="CK74" s="131">
        <f>IF(CJ74&gt;=0,CG74,CJ74)</f>
        <v>0</v>
      </c>
      <c r="CL74" s="146">
        <f>IF(CJ74&gt;0,1,0)</f>
        <v>0</v>
      </c>
      <c r="CM74" s="139">
        <f>IF(CE74=0,0,CD74+1)</f>
        <v>0</v>
      </c>
      <c r="CN74" s="140">
        <f>IF(CM74=1,3,IF(CM74=2,2,IF(CM74=3,1,IF(CM74=4,2,IF(CM74=5,3,0)))))</f>
        <v>0</v>
      </c>
      <c r="CO74" s="141">
        <f>IF(CM74=1,0,IF(CM74=2,6,IF(CM74=3,8,IF(CM74=4,18,IF(CM74=5,22,0)))))</f>
        <v>0</v>
      </c>
      <c r="CP74" s="131">
        <f>IF(CM74=1,6,IF(CM74=2,8,IF(CM74=3,18,IF(CM74=4,22,IF(CM74=5,24,0)))))</f>
        <v>0</v>
      </c>
      <c r="CQ74" s="136">
        <f>CJ74+CO74</f>
        <v>0</v>
      </c>
      <c r="CR74" s="144">
        <f>IF(CQ74&gt;CP74,CP74-CO74,CQ74-CO74)</f>
        <v>0</v>
      </c>
      <c r="CS74" s="145">
        <f>IF(CR74&gt;0,CQ74-(CO74+CR74),0)</f>
        <v>0</v>
      </c>
      <c r="CT74" s="146">
        <f>IF(CR74&gt;0,1,0)</f>
        <v>0</v>
      </c>
      <c r="CU74" s="139">
        <f>IF(CT74=1,CM74+1,0)</f>
        <v>0</v>
      </c>
      <c r="CV74" s="140">
        <f>IF(CU74=1,3,IF(CU74=2,2,IF(CU74=3,1,IF(CU74=4,2,IF(CU74=5,3,0)))))</f>
        <v>0</v>
      </c>
      <c r="CW74" s="141">
        <f>IF(CU74=1,0,IF(CU74=2,6,IF(CU74=3,8,IF(CU74=4,18,IF(CU74=5,22,0)))))</f>
        <v>0</v>
      </c>
      <c r="CX74" s="131">
        <f>IF(CU74=1,6,IF(CU74=2,8,IF(CU74=3,18,IF(CU74=4,22,IF(CU74=5,24,0)))))</f>
        <v>0</v>
      </c>
      <c r="CY74" s="143">
        <f>IF(CU74&gt;0,CS74,0)</f>
        <v>0</v>
      </c>
      <c r="CZ74" s="137">
        <f>BR74</f>
        <v>1</v>
      </c>
      <c r="DA74" s="112">
        <f>BS74</f>
        <v>3</v>
      </c>
      <c r="DB74" s="136">
        <f>BU74</f>
        <v>0</v>
      </c>
      <c r="DC74" s="137">
        <f>BW74</f>
        <v>0</v>
      </c>
      <c r="DD74" s="112">
        <f>BX74</f>
        <v>0</v>
      </c>
      <c r="DE74" s="131">
        <f>CA74</f>
        <v>0</v>
      </c>
      <c r="DF74" s="137">
        <f>CD74</f>
        <v>0</v>
      </c>
      <c r="DG74" s="112">
        <f>CE74</f>
        <v>0</v>
      </c>
      <c r="DH74" s="131">
        <f>CI74</f>
        <v>0</v>
      </c>
      <c r="DI74" s="137">
        <f>CM74</f>
        <v>0</v>
      </c>
      <c r="DJ74" s="112">
        <f>CN74</f>
        <v>0</v>
      </c>
      <c r="DK74" s="136">
        <f>CR74</f>
        <v>0</v>
      </c>
      <c r="DL74" s="137">
        <f>CU74</f>
        <v>0</v>
      </c>
      <c r="DM74" s="112">
        <f>CV74</f>
        <v>0</v>
      </c>
      <c r="DN74" s="135">
        <f>CY74</f>
        <v>0</v>
      </c>
      <c r="DO74" s="133">
        <f>IF(DA74=1,DB74,IF(DD74=1,DE74,IF(DG74=1,DH74,IF(DJ74=1,DK74,IF(DM74=1,DN74,0)))))</f>
        <v>0</v>
      </c>
      <c r="DP74" s="131">
        <f>IF(CZ74=2,DB74,IF(DC74=2,DE74,IF(DF74=2,DH74,IF(DI74=2,DK74,IF(DL74=2,DN74,0)))))</f>
        <v>0</v>
      </c>
      <c r="DQ74" s="131">
        <f>IF(CZ74=4,DB74,IF(DC74=4,DE74,IF(DF74=4,DH74,IF(DI74=4,DK74,IF(DL74=4,DN74,0)))))</f>
        <v>0</v>
      </c>
      <c r="DR74" s="138">
        <f>DP74+DQ74</f>
        <v>0</v>
      </c>
      <c r="DS74" s="131">
        <f>IF(CZ74=1,DB74,IF(DC74=1,DE74,IF(DF74=1,DH74,IF(DI74=1,DK74,IF(DL74=1,DN74,0)))))</f>
        <v>0</v>
      </c>
      <c r="DT74" s="112">
        <f>IF(CZ74=5,DB74,IF(DC74=5,DE74,IF(DF74=5,DH74,IF(DI74=5,DK74,IF(DL74=5,DN74,0)))))</f>
        <v>0</v>
      </c>
      <c r="DU74" s="132">
        <f>DS74+DT74</f>
        <v>0</v>
      </c>
      <c r="DV74" s="21"/>
      <c r="DW74">
        <f>IF(((DZ74*60+EA74)-(DX74*60+DY74))-((H74*60+J74)-(D74*60+F74))&gt;15,"エラー","")</f>
      </c>
      <c r="DX74" s="54" t="str">
        <f>IF(D74="","0",IF(F74&gt;=45,D74+1,D74))</f>
        <v>0</v>
      </c>
      <c r="DY74" s="54" t="str">
        <f>IF(F74="","0",IF(AND(F74&gt;=0,F74&lt;15),0,IF(AND(F74&gt;=15,F74&lt;30),30,IF(AND(F74&gt;=30,F74&lt;45),30,IF(AND(F74&gt;=45,F74&lt;=59),0)))))</f>
        <v>0</v>
      </c>
      <c r="DZ74" s="54" t="str">
        <f>IF(H74="","0",IF(J74&gt;=45,H74+1,H74))</f>
        <v>0</v>
      </c>
      <c r="EA74" s="54" t="str">
        <f>IF(J74="","0",IF(AND(J74&gt;=0,J74&lt;15),0,IF(AND(J74&gt;=15,J74&lt;30),30,IF(AND(J74&gt;=30,J74&lt;45),30,IF(AND(J74&gt;=45,J74&lt;=59),0)))))</f>
        <v>0</v>
      </c>
    </row>
    <row r="75" spans="1:127" ht="9.75" customHeight="1" thickBot="1">
      <c r="A75" s="185"/>
      <c r="B75" s="97"/>
      <c r="C75" s="186"/>
      <c r="D75" s="178"/>
      <c r="E75" s="179"/>
      <c r="F75" s="181"/>
      <c r="G75" s="188"/>
      <c r="H75" s="178"/>
      <c r="I75" s="179"/>
      <c r="J75" s="181"/>
      <c r="K75" s="179"/>
      <c r="L75" s="183"/>
      <c r="M75" s="174"/>
      <c r="N75" s="169"/>
      <c r="O75" s="171"/>
      <c r="P75" s="173"/>
      <c r="Q75" s="174"/>
      <c r="R75" s="169"/>
      <c r="S75" s="176"/>
      <c r="T75" s="152"/>
      <c r="U75" s="153"/>
      <c r="V75" s="154"/>
      <c r="W75" s="155"/>
      <c r="X75" s="156"/>
      <c r="Y75" s="157"/>
      <c r="Z75" s="159"/>
      <c r="AA75" s="161"/>
      <c r="AB75" s="165"/>
      <c r="AC75" s="166"/>
      <c r="AD75" s="167"/>
      <c r="AE75" s="150"/>
      <c r="AF75" s="150"/>
      <c r="AG75" s="150"/>
      <c r="AH75" s="16"/>
      <c r="AI75" s="112"/>
      <c r="AJ75" s="112"/>
      <c r="AK75" s="151"/>
      <c r="AL75" s="131"/>
      <c r="AM75" s="131"/>
      <c r="AN75" s="131"/>
      <c r="AO75" s="149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K75" s="19">
        <f>BK74</f>
      </c>
      <c r="BL75" s="20">
        <f>IF(BL74="","",BL74/60)</f>
      </c>
      <c r="BM75">
        <f>BM74</f>
      </c>
      <c r="BN75">
        <f>IF(BN74="","",BN74/60)</f>
      </c>
      <c r="BO75" s="135"/>
      <c r="BP75" s="131"/>
      <c r="BQ75" s="131"/>
      <c r="BR75" s="139"/>
      <c r="BS75" s="140"/>
      <c r="BT75" s="148"/>
      <c r="BU75" s="140"/>
      <c r="BV75" s="142"/>
      <c r="BW75" s="139"/>
      <c r="BX75" s="140"/>
      <c r="BY75" s="142"/>
      <c r="BZ75" s="131"/>
      <c r="CA75" s="147"/>
      <c r="CB75" s="142"/>
      <c r="CC75" s="145"/>
      <c r="CD75" s="139"/>
      <c r="CE75" s="140"/>
      <c r="CF75" s="142"/>
      <c r="CG75" s="131"/>
      <c r="CH75" s="131"/>
      <c r="CI75" s="147"/>
      <c r="CJ75" s="148"/>
      <c r="CK75" s="131"/>
      <c r="CL75" s="146"/>
      <c r="CM75" s="139"/>
      <c r="CN75" s="140"/>
      <c r="CO75" s="142"/>
      <c r="CP75" s="131"/>
      <c r="CQ75" s="112"/>
      <c r="CR75" s="140"/>
      <c r="CS75" s="145"/>
      <c r="CT75" s="146"/>
      <c r="CU75" s="139"/>
      <c r="CV75" s="140"/>
      <c r="CW75" s="142"/>
      <c r="CX75" s="131"/>
      <c r="CY75" s="143"/>
      <c r="CZ75" s="137"/>
      <c r="DA75" s="112"/>
      <c r="DB75" s="112"/>
      <c r="DC75" s="137"/>
      <c r="DD75" s="112"/>
      <c r="DE75" s="112"/>
      <c r="DF75" s="137"/>
      <c r="DG75" s="112"/>
      <c r="DH75" s="112"/>
      <c r="DI75" s="137"/>
      <c r="DJ75" s="112"/>
      <c r="DK75" s="112"/>
      <c r="DL75" s="137"/>
      <c r="DM75" s="112"/>
      <c r="DN75" s="112"/>
      <c r="DO75" s="133"/>
      <c r="DP75" s="131"/>
      <c r="DQ75" s="131"/>
      <c r="DR75" s="138"/>
      <c r="DS75" s="131"/>
      <c r="DT75" s="112"/>
      <c r="DU75" s="133"/>
      <c r="DV75" s="21"/>
      <c r="DW75">
        <f>IF(((DZ74*60+EA74)-(DX74*60+DY74))-((H74*60+J74)-(D74*60+F74))&lt;-14,"エラー","")</f>
      </c>
    </row>
    <row r="76" spans="1:131" ht="9.75" customHeight="1" thickBot="1">
      <c r="A76" s="184"/>
      <c r="B76" s="94"/>
      <c r="C76" s="186"/>
      <c r="D76" s="177"/>
      <c r="E76" s="168" t="s">
        <v>19</v>
      </c>
      <c r="F76" s="180"/>
      <c r="G76" s="187" t="s">
        <v>20</v>
      </c>
      <c r="H76" s="177"/>
      <c r="I76" s="168" t="s">
        <v>19</v>
      </c>
      <c r="J76" s="180"/>
      <c r="K76" s="168" t="s">
        <v>20</v>
      </c>
      <c r="L76" s="182">
        <f>IF(D76="","",IF(F76&gt;=45,D76+1,D76))</f>
      </c>
      <c r="M76" s="79" t="s">
        <v>19</v>
      </c>
      <c r="N76" s="168">
        <f>IF(F76="","",IF(AND(F76&gt;=0,F76&lt;15),0,IF(AND(F76&gt;=15,F76&lt;30),30,IF(AND(F76&gt;=30,F76&lt;45),30,IF(AND(F76&gt;=45,F76&lt;=59),0)))))</f>
      </c>
      <c r="O76" s="170" t="s">
        <v>20</v>
      </c>
      <c r="P76" s="172">
        <f>IF(H76="","",IF(J76&gt;=45,H76+1,H76))</f>
      </c>
      <c r="Q76" s="79" t="s">
        <v>19</v>
      </c>
      <c r="R76" s="168">
        <f>IF(J76="","",IF(AND(J76&gt;=0,J76&lt;15),0,IF(AND(J76&gt;=15,J76&lt;30),30,IF(AND(J76&gt;=30,J76&lt;45),30,IF(AND(J76&gt;=45,J76&lt;=59),0)))))</f>
      </c>
      <c r="S76" s="175" t="s">
        <v>20</v>
      </c>
      <c r="T76" s="152">
        <f>IF(DO76=0,"",DO76)</f>
      </c>
      <c r="U76" s="153"/>
      <c r="V76" s="154">
        <f>IF(DR76=0,"",DR76)</f>
      </c>
      <c r="W76" s="155"/>
      <c r="X76" s="156">
        <f>IF(DU76=0,"",DU76)</f>
      </c>
      <c r="Y76" s="157"/>
      <c r="Z76" s="158">
        <f>AO76</f>
      </c>
      <c r="AA76" s="160"/>
      <c r="AB76" s="162">
        <f>IF(DW76="エラー","実績エラー","")</f>
      </c>
      <c r="AC76" s="163"/>
      <c r="AD76" s="164"/>
      <c r="AE76" s="150">
        <f>IF(AND(DW77="エラー",R76&lt;&gt;""),"実績エラー","")</f>
      </c>
      <c r="AF76" s="150"/>
      <c r="AG76" s="150"/>
      <c r="AH76" s="16"/>
      <c r="AI76" s="112">
        <f>IF(AND(D76&gt;=0,F76&gt;=0,H76&gt;=0,J76&gt;=0,C76="",D76&lt;&gt;"",F76&lt;&gt;"",H76&lt;&gt;"",J76&lt;&gt;""),1,0)</f>
        <v>0</v>
      </c>
      <c r="AJ76" s="112">
        <f>IF(OR(C76=1,C76=3),0,IF(C76="",0,1))</f>
        <v>0</v>
      </c>
      <c r="AK76" s="151">
        <f>IF(T76="",0,T76)</f>
        <v>0</v>
      </c>
      <c r="AL76" s="131">
        <f>IF(V76="",0,V76)</f>
        <v>0</v>
      </c>
      <c r="AM76" s="131">
        <f>IF(X76="",0,X76)</f>
        <v>0</v>
      </c>
      <c r="AN76" s="131">
        <f>SUM(AK76:AM77)</f>
        <v>0</v>
      </c>
      <c r="AO76" s="149">
        <f>IF(AN76=0,"",IF(AN76=0.5,1,""))</f>
      </c>
      <c r="AP76" s="112">
        <f>IF(C76=1,AK76,"")</f>
      </c>
      <c r="AQ76" s="112">
        <f>IF(C76=1,AL76,"")</f>
      </c>
      <c r="AR76" s="112">
        <f>IF(C76=1,AM76,"")</f>
      </c>
      <c r="AS76" s="112">
        <f>SUM(AP76:AR77)</f>
        <v>0</v>
      </c>
      <c r="AT76" s="112">
        <f>IF(AS76=0,"",AS76)</f>
      </c>
      <c r="AU76" s="112">
        <f>IF(C76=2,AK76,"")</f>
      </c>
      <c r="AV76" s="112">
        <f>IF(C76=2,AL76,"")</f>
      </c>
      <c r="AW76" s="112">
        <f>IF(C76=2,AM76,"")</f>
      </c>
      <c r="AX76" s="112">
        <f>SUM(AU76:AW77)</f>
        <v>0</v>
      </c>
      <c r="AY76" s="112">
        <f>IF(AX76=0,"",AX76)</f>
      </c>
      <c r="AZ76" s="112">
        <f>IF(C76=3,AK76,"")</f>
      </c>
      <c r="BA76" s="112">
        <f>IF(C76=3,AL76,"")</f>
      </c>
      <c r="BB76" s="112">
        <f>IF(C76=3,AM76,"")</f>
      </c>
      <c r="BC76" s="112">
        <f>SUM(AZ76:BB77)</f>
        <v>0</v>
      </c>
      <c r="BD76" s="112">
        <f>IF(BC76=0,"",BC76)</f>
      </c>
      <c r="BE76" s="112">
        <f>IF(C76=4,AK76,"")</f>
      </c>
      <c r="BF76" s="112">
        <f>IF(C76=4,AL76,"")</f>
      </c>
      <c r="BG76" s="112">
        <f>IF(C76=4,AM76,"")</f>
      </c>
      <c r="BH76" s="112">
        <f>SUM(BE76:BG77)</f>
        <v>0</v>
      </c>
      <c r="BI76" s="112">
        <f>IF(BH76=0,"",BH76)</f>
      </c>
      <c r="BK76" s="17">
        <f>IF(L76="","",L76)</f>
      </c>
      <c r="BL76" s="17">
        <f>IF(N76="","",N76)</f>
      </c>
      <c r="BM76" s="18">
        <f>IF(P76="","",P76)</f>
      </c>
      <c r="BN76" s="18">
        <f>IF(R76="","",R76)</f>
      </c>
      <c r="BO76" s="135">
        <f>SUM(BK77:BL77)</f>
        <v>0</v>
      </c>
      <c r="BP76" s="131">
        <f>SUM(BM77:BN77)</f>
        <v>0</v>
      </c>
      <c r="BQ76" s="131">
        <f>BP76-BO76</f>
        <v>0</v>
      </c>
      <c r="BR76" s="139">
        <f>IF(AND(BO76&gt;=0,BO76&lt;6),1,IF(AND(BO76&gt;=6,BO76&lt;8),2,IF(AND(BO76&gt;=8,BO76&lt;18),3,IF(AND(BO76&gt;=18,BO76&lt;22),4,IF(AND(BO76&gt;=22,BO76&lt;24),5,0)))))</f>
        <v>1</v>
      </c>
      <c r="BS76" s="140">
        <f>IF(BR76=1,3,IF(BR76=2,2,IF(BR76=3,1,IF(BR76=4,2,IF(BR76=5,3,0)))))</f>
        <v>3</v>
      </c>
      <c r="BT76" s="148">
        <f>IF(BR76=1,6,IF(BR76=2,8,IF(BR76=3,18,IF(BR76=4,22,IF(BR76=5,24,0)))))</f>
        <v>6</v>
      </c>
      <c r="BU76" s="144">
        <f>IF(BT76&gt;BP76,BQ76,BT76-BO76)</f>
        <v>0</v>
      </c>
      <c r="BV76" s="145">
        <f>BQ76-BU76</f>
        <v>0</v>
      </c>
      <c r="BW76" s="139">
        <f>IF(BV76&gt;0,BR76+1,0)</f>
        <v>0</v>
      </c>
      <c r="BX76" s="140">
        <f>IF(BW76=1,3,IF(BW76=2,2,IF(BW76=3,1,IF(BW76=4,2,IF(BW76=5,3,0)))))</f>
        <v>0</v>
      </c>
      <c r="BY76" s="141">
        <f>IF(BW76=1,0,IF(BW76=2,6,IF(BW76=3,8,IF(BW76=4,18,IF(BW76=5,22,0)))))</f>
        <v>0</v>
      </c>
      <c r="BZ76" s="131">
        <f>IF(BW76=1,6,IF(BW76=2,8,IF(BW76=3,18,IF(BW76=4,22,IF(BW76=5,24,0)))))</f>
        <v>0</v>
      </c>
      <c r="CA76" s="147">
        <f>IF(BV76&gt;CB76,BV76-CB76,IF(BV76=CB76,CB76,BV76))</f>
        <v>0</v>
      </c>
      <c r="CB76" s="142">
        <f>IF(BV76&gt;=BZ76-BY76,BV76-(BZ76-BY76),BV76)</f>
        <v>0</v>
      </c>
      <c r="CC76" s="145">
        <f>BQ76-(BU76+CA76)</f>
        <v>0</v>
      </c>
      <c r="CD76" s="139">
        <f>IF(CC76&gt;0,BW76+1,0)</f>
        <v>0</v>
      </c>
      <c r="CE76" s="140">
        <f>IF(CD76=1,3,IF(CD76=2,2,IF(CD76=3,1,IF(CD76=4,2,IF(CD76=5,3,0)))))</f>
        <v>0</v>
      </c>
      <c r="CF76" s="141">
        <f>IF(CD76=1,0,IF(CD76=2,6,IF(CD76=3,8,IF(CD76=4,18,IF(CD76=5,22,0)))))</f>
        <v>0</v>
      </c>
      <c r="CG76" s="131">
        <f>IF(CD76=1,6,IF(CD76=2,8,IF(CD76=3,18,IF(CD76=4,22,IF(CD76=5,24,0)))))</f>
        <v>0</v>
      </c>
      <c r="CH76" s="131">
        <f>CF76+CC76</f>
        <v>0</v>
      </c>
      <c r="CI76" s="147">
        <f>IF(CH76&gt;CG76,CG76-CF76,CH76-CF76)</f>
        <v>0</v>
      </c>
      <c r="CJ76" s="148">
        <f>CC76-CI76</f>
        <v>0</v>
      </c>
      <c r="CK76" s="131">
        <f>IF(CJ76&gt;=0,CG76,CJ76)</f>
        <v>0</v>
      </c>
      <c r="CL76" s="146">
        <f>IF(CJ76&gt;0,1,0)</f>
        <v>0</v>
      </c>
      <c r="CM76" s="139">
        <f>IF(CE76=0,0,CD76+1)</f>
        <v>0</v>
      </c>
      <c r="CN76" s="140">
        <f>IF(CM76=1,3,IF(CM76=2,2,IF(CM76=3,1,IF(CM76=4,2,IF(CM76=5,3,0)))))</f>
        <v>0</v>
      </c>
      <c r="CO76" s="141">
        <f>IF(CM76=1,0,IF(CM76=2,6,IF(CM76=3,8,IF(CM76=4,18,IF(CM76=5,22,0)))))</f>
        <v>0</v>
      </c>
      <c r="CP76" s="131">
        <f>IF(CM76=1,6,IF(CM76=2,8,IF(CM76=3,18,IF(CM76=4,22,IF(CM76=5,24,0)))))</f>
        <v>0</v>
      </c>
      <c r="CQ76" s="136">
        <f>CJ76+CO76</f>
        <v>0</v>
      </c>
      <c r="CR76" s="144">
        <f>IF(CQ76&gt;CP76,CP76-CO76,CQ76-CO76)</f>
        <v>0</v>
      </c>
      <c r="CS76" s="145">
        <f>IF(CR76&gt;0,CQ76-(CO76+CR76),0)</f>
        <v>0</v>
      </c>
      <c r="CT76" s="146">
        <f>IF(CR76&gt;0,1,0)</f>
        <v>0</v>
      </c>
      <c r="CU76" s="139">
        <f>IF(CT76=1,CM76+1,0)</f>
        <v>0</v>
      </c>
      <c r="CV76" s="140">
        <f>IF(CU76=1,3,IF(CU76=2,2,IF(CU76=3,1,IF(CU76=4,2,IF(CU76=5,3,0)))))</f>
        <v>0</v>
      </c>
      <c r="CW76" s="141">
        <f>IF(CU76=1,0,IF(CU76=2,6,IF(CU76=3,8,IF(CU76=4,18,IF(CU76=5,22,0)))))</f>
        <v>0</v>
      </c>
      <c r="CX76" s="131">
        <f>IF(CU76=1,6,IF(CU76=2,8,IF(CU76=3,18,IF(CU76=4,22,IF(CU76=5,24,0)))))</f>
        <v>0</v>
      </c>
      <c r="CY76" s="143">
        <f>IF(CU76&gt;0,CS76,0)</f>
        <v>0</v>
      </c>
      <c r="CZ76" s="137">
        <f>BR76</f>
        <v>1</v>
      </c>
      <c r="DA76" s="112">
        <f>BS76</f>
        <v>3</v>
      </c>
      <c r="DB76" s="136">
        <f>BU76</f>
        <v>0</v>
      </c>
      <c r="DC76" s="137">
        <f>BW76</f>
        <v>0</v>
      </c>
      <c r="DD76" s="112">
        <f>BX76</f>
        <v>0</v>
      </c>
      <c r="DE76" s="131">
        <f>CA76</f>
        <v>0</v>
      </c>
      <c r="DF76" s="137">
        <f>CD76</f>
        <v>0</v>
      </c>
      <c r="DG76" s="112">
        <f>CE76</f>
        <v>0</v>
      </c>
      <c r="DH76" s="131">
        <f>CI76</f>
        <v>0</v>
      </c>
      <c r="DI76" s="137">
        <f>CM76</f>
        <v>0</v>
      </c>
      <c r="DJ76" s="112">
        <f>CN76</f>
        <v>0</v>
      </c>
      <c r="DK76" s="136">
        <f>CR76</f>
        <v>0</v>
      </c>
      <c r="DL76" s="137">
        <f>CU76</f>
        <v>0</v>
      </c>
      <c r="DM76" s="112">
        <f>CV76</f>
        <v>0</v>
      </c>
      <c r="DN76" s="135">
        <f>CY76</f>
        <v>0</v>
      </c>
      <c r="DO76" s="133">
        <f>IF(DA76=1,DB76,IF(DD76=1,DE76,IF(DG76=1,DH76,IF(DJ76=1,DK76,IF(DM76=1,DN76,0)))))</f>
        <v>0</v>
      </c>
      <c r="DP76" s="131">
        <f>IF(CZ76=2,DB76,IF(DC76=2,DE76,IF(DF76=2,DH76,IF(DI76=2,DK76,IF(DL76=2,DN76,0)))))</f>
        <v>0</v>
      </c>
      <c r="DQ76" s="131">
        <f>IF(CZ76=4,DB76,IF(DC76=4,DE76,IF(DF76=4,DH76,IF(DI76=4,DK76,IF(DL76=4,DN76,0)))))</f>
        <v>0</v>
      </c>
      <c r="DR76" s="138">
        <f>DP76+DQ76</f>
        <v>0</v>
      </c>
      <c r="DS76" s="131">
        <f>IF(CZ76=1,DB76,IF(DC76=1,DE76,IF(DF76=1,DH76,IF(DI76=1,DK76,IF(DL76=1,DN76,0)))))</f>
        <v>0</v>
      </c>
      <c r="DT76" s="112">
        <f>IF(CZ76=5,DB76,IF(DC76=5,DE76,IF(DF76=5,DH76,IF(DI76=5,DK76,IF(DL76=5,DN76,0)))))</f>
        <v>0</v>
      </c>
      <c r="DU76" s="132">
        <f>DS76+DT76</f>
        <v>0</v>
      </c>
      <c r="DV76" s="21"/>
      <c r="DW76">
        <f>IF(((DZ76*60+EA76)-(DX76*60+DY76))-((H76*60+J76)-(D76*60+F76))&gt;15,"エラー","")</f>
      </c>
      <c r="DX76" s="54" t="str">
        <f>IF(D76="","0",IF(F76&gt;=45,D76+1,D76))</f>
        <v>0</v>
      </c>
      <c r="DY76" s="54" t="str">
        <f>IF(F76="","0",IF(AND(F76&gt;=0,F76&lt;15),0,IF(AND(F76&gt;=15,F76&lt;30),30,IF(AND(F76&gt;=30,F76&lt;45),30,IF(AND(F76&gt;=45,F76&lt;=59),0)))))</f>
        <v>0</v>
      </c>
      <c r="DZ76" s="54" t="str">
        <f>IF(H76="","0",IF(J76&gt;=45,H76+1,H76))</f>
        <v>0</v>
      </c>
      <c r="EA76" s="54" t="str">
        <f>IF(J76="","0",IF(AND(J76&gt;=0,J76&lt;15),0,IF(AND(J76&gt;=15,J76&lt;30),30,IF(AND(J76&gt;=30,J76&lt;45),30,IF(AND(J76&gt;=45,J76&lt;=59),0)))))</f>
        <v>0</v>
      </c>
    </row>
    <row r="77" spans="1:127" ht="9.75" customHeight="1" thickBot="1">
      <c r="A77" s="185"/>
      <c r="B77" s="97"/>
      <c r="C77" s="186"/>
      <c r="D77" s="178"/>
      <c r="E77" s="179"/>
      <c r="F77" s="181"/>
      <c r="G77" s="188"/>
      <c r="H77" s="178"/>
      <c r="I77" s="179"/>
      <c r="J77" s="181"/>
      <c r="K77" s="179"/>
      <c r="L77" s="183"/>
      <c r="M77" s="174"/>
      <c r="N77" s="169"/>
      <c r="O77" s="171"/>
      <c r="P77" s="173"/>
      <c r="Q77" s="174"/>
      <c r="R77" s="169"/>
      <c r="S77" s="176"/>
      <c r="T77" s="152"/>
      <c r="U77" s="153"/>
      <c r="V77" s="154"/>
      <c r="W77" s="155"/>
      <c r="X77" s="156"/>
      <c r="Y77" s="157"/>
      <c r="Z77" s="159"/>
      <c r="AA77" s="161"/>
      <c r="AB77" s="165"/>
      <c r="AC77" s="166"/>
      <c r="AD77" s="167"/>
      <c r="AE77" s="150"/>
      <c r="AF77" s="150"/>
      <c r="AG77" s="150"/>
      <c r="AH77" s="16"/>
      <c r="AI77" s="112"/>
      <c r="AJ77" s="112"/>
      <c r="AK77" s="151"/>
      <c r="AL77" s="131"/>
      <c r="AM77" s="131"/>
      <c r="AN77" s="131"/>
      <c r="AO77" s="149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K77" s="19">
        <f>BK76</f>
      </c>
      <c r="BL77" s="20">
        <f>IF(BL76="","",BL76/60)</f>
      </c>
      <c r="BM77">
        <f>BM76</f>
      </c>
      <c r="BN77">
        <f>IF(BN76="","",BN76/60)</f>
      </c>
      <c r="BO77" s="135"/>
      <c r="BP77" s="131"/>
      <c r="BQ77" s="131"/>
      <c r="BR77" s="139"/>
      <c r="BS77" s="140"/>
      <c r="BT77" s="148"/>
      <c r="BU77" s="140"/>
      <c r="BV77" s="142"/>
      <c r="BW77" s="139"/>
      <c r="BX77" s="140"/>
      <c r="BY77" s="142"/>
      <c r="BZ77" s="131"/>
      <c r="CA77" s="147"/>
      <c r="CB77" s="142"/>
      <c r="CC77" s="145"/>
      <c r="CD77" s="139"/>
      <c r="CE77" s="140"/>
      <c r="CF77" s="142"/>
      <c r="CG77" s="131"/>
      <c r="CH77" s="131"/>
      <c r="CI77" s="147"/>
      <c r="CJ77" s="148"/>
      <c r="CK77" s="131"/>
      <c r="CL77" s="146"/>
      <c r="CM77" s="139"/>
      <c r="CN77" s="140"/>
      <c r="CO77" s="142"/>
      <c r="CP77" s="131"/>
      <c r="CQ77" s="112"/>
      <c r="CR77" s="140"/>
      <c r="CS77" s="145"/>
      <c r="CT77" s="146"/>
      <c r="CU77" s="139"/>
      <c r="CV77" s="140"/>
      <c r="CW77" s="142"/>
      <c r="CX77" s="131"/>
      <c r="CY77" s="143"/>
      <c r="CZ77" s="137"/>
      <c r="DA77" s="112"/>
      <c r="DB77" s="112"/>
      <c r="DC77" s="137"/>
      <c r="DD77" s="112"/>
      <c r="DE77" s="112"/>
      <c r="DF77" s="137"/>
      <c r="DG77" s="112"/>
      <c r="DH77" s="112"/>
      <c r="DI77" s="137"/>
      <c r="DJ77" s="112"/>
      <c r="DK77" s="112"/>
      <c r="DL77" s="137"/>
      <c r="DM77" s="112"/>
      <c r="DN77" s="112"/>
      <c r="DO77" s="133"/>
      <c r="DP77" s="131"/>
      <c r="DQ77" s="131"/>
      <c r="DR77" s="138"/>
      <c r="DS77" s="131"/>
      <c r="DT77" s="112"/>
      <c r="DU77" s="133"/>
      <c r="DV77" s="21"/>
      <c r="DW77">
        <f>IF(((DZ76*60+EA76)-(DX76*60+DY76))-((H76*60+J76)-(D76*60+F76))&lt;-14,"エラー","")</f>
      </c>
    </row>
    <row r="78" spans="1:131" ht="9.75" customHeight="1" thickBot="1">
      <c r="A78" s="184"/>
      <c r="B78" s="94"/>
      <c r="C78" s="186"/>
      <c r="D78" s="177"/>
      <c r="E78" s="168" t="s">
        <v>19</v>
      </c>
      <c r="F78" s="180"/>
      <c r="G78" s="187" t="s">
        <v>20</v>
      </c>
      <c r="H78" s="177"/>
      <c r="I78" s="168" t="s">
        <v>19</v>
      </c>
      <c r="J78" s="180"/>
      <c r="K78" s="168" t="s">
        <v>20</v>
      </c>
      <c r="L78" s="182">
        <f>IF(D78="","",IF(F78&gt;=45,D78+1,D78))</f>
      </c>
      <c r="M78" s="79" t="s">
        <v>19</v>
      </c>
      <c r="N78" s="168">
        <f>IF(F78="","",IF(AND(F78&gt;=0,F78&lt;15),0,IF(AND(F78&gt;=15,F78&lt;30),30,IF(AND(F78&gt;=30,F78&lt;45),30,IF(AND(F78&gt;=45,F78&lt;=59),0)))))</f>
      </c>
      <c r="O78" s="170" t="s">
        <v>20</v>
      </c>
      <c r="P78" s="172">
        <f>IF(H78="","",IF(J78&gt;=45,H78+1,H78))</f>
      </c>
      <c r="Q78" s="79" t="s">
        <v>19</v>
      </c>
      <c r="R78" s="168">
        <f>IF(J78="","",IF(AND(J78&gt;=0,J78&lt;15),0,IF(AND(J78&gt;=15,J78&lt;30),30,IF(AND(J78&gt;=30,J78&lt;45),30,IF(AND(J78&gt;=45,J78&lt;=59),0)))))</f>
      </c>
      <c r="S78" s="175" t="s">
        <v>20</v>
      </c>
      <c r="T78" s="152">
        <f>IF(DO78=0,"",DO78)</f>
      </c>
      <c r="U78" s="153"/>
      <c r="V78" s="154">
        <f>IF(DR78=0,"",DR78)</f>
      </c>
      <c r="W78" s="155"/>
      <c r="X78" s="156">
        <f>IF(DU78=0,"",DU78)</f>
      </c>
      <c r="Y78" s="157"/>
      <c r="Z78" s="158">
        <f>AO78</f>
      </c>
      <c r="AA78" s="160"/>
      <c r="AB78" s="162">
        <f>IF(DW78="エラー","実績エラー","")</f>
      </c>
      <c r="AC78" s="163"/>
      <c r="AD78" s="164"/>
      <c r="AE78" s="150">
        <f>IF(AND(DW79="エラー",R78&lt;&gt;""),"実績エラー","")</f>
      </c>
      <c r="AF78" s="150"/>
      <c r="AG78" s="150"/>
      <c r="AH78" s="16"/>
      <c r="AI78" s="112">
        <f>IF(AND(D78&gt;=0,F78&gt;=0,H78&gt;=0,J78&gt;=0,C78="",D78&lt;&gt;"",F78&lt;&gt;"",H78&lt;&gt;"",J78&lt;&gt;""),1,0)</f>
        <v>0</v>
      </c>
      <c r="AJ78" s="112">
        <f>IF(OR(C78=1,C78=3),0,IF(C78="",0,1))</f>
        <v>0</v>
      </c>
      <c r="AK78" s="151">
        <f>IF(T78="",0,T78)</f>
        <v>0</v>
      </c>
      <c r="AL78" s="131">
        <f>IF(V78="",0,V78)</f>
        <v>0</v>
      </c>
      <c r="AM78" s="131">
        <f>IF(X78="",0,X78)</f>
        <v>0</v>
      </c>
      <c r="AN78" s="131">
        <f>SUM(AK78:AM79)</f>
        <v>0</v>
      </c>
      <c r="AO78" s="149">
        <f>IF(AN78=0,"",IF(AN78=0.5,1,""))</f>
      </c>
      <c r="AP78" s="112">
        <f>IF(C78=1,AK78,"")</f>
      </c>
      <c r="AQ78" s="112">
        <f>IF(C78=1,AL78,"")</f>
      </c>
      <c r="AR78" s="112">
        <f>IF(C78=1,AM78,"")</f>
      </c>
      <c r="AS78" s="112">
        <f>SUM(AP78:AR79)</f>
        <v>0</v>
      </c>
      <c r="AT78" s="112">
        <f>IF(AS78=0,"",AS78)</f>
      </c>
      <c r="AU78" s="112">
        <f>IF(C78=2,AK78,"")</f>
      </c>
      <c r="AV78" s="112">
        <f>IF(C78=2,AL78,"")</f>
      </c>
      <c r="AW78" s="112">
        <f>IF(C78=2,AM78,"")</f>
      </c>
      <c r="AX78" s="112">
        <f>SUM(AU78:AW79)</f>
        <v>0</v>
      </c>
      <c r="AY78" s="112">
        <f>IF(AX78=0,"",AX78)</f>
      </c>
      <c r="AZ78" s="112">
        <f>IF(C78=3,AK78,"")</f>
      </c>
      <c r="BA78" s="112">
        <f>IF(C78=3,AL78,"")</f>
      </c>
      <c r="BB78" s="112">
        <f>IF(C78=3,AM78,"")</f>
      </c>
      <c r="BC78" s="112">
        <f>SUM(AZ78:BB79)</f>
        <v>0</v>
      </c>
      <c r="BD78" s="112">
        <f>IF(BC78=0,"",BC78)</f>
      </c>
      <c r="BE78" s="112">
        <f>IF(C78=4,AK78,"")</f>
      </c>
      <c r="BF78" s="112">
        <f>IF(C78=4,AL78,"")</f>
      </c>
      <c r="BG78" s="112">
        <f>IF(C78=4,AM78,"")</f>
      </c>
      <c r="BH78" s="112">
        <f>SUM(BE78:BG79)</f>
        <v>0</v>
      </c>
      <c r="BI78" s="112">
        <f>IF(BH78=0,"",BH78)</f>
      </c>
      <c r="BK78" s="17">
        <f>IF(L78="","",L78)</f>
      </c>
      <c r="BL78" s="17">
        <f>IF(N78="","",N78)</f>
      </c>
      <c r="BM78" s="18">
        <f>IF(P78="","",P78)</f>
      </c>
      <c r="BN78" s="18">
        <f>IF(R78="","",R78)</f>
      </c>
      <c r="BO78" s="135">
        <f>SUM(BK79:BL79)</f>
        <v>0</v>
      </c>
      <c r="BP78" s="131">
        <f>SUM(BM79:BN79)</f>
        <v>0</v>
      </c>
      <c r="BQ78" s="131">
        <f>BP78-BO78</f>
        <v>0</v>
      </c>
      <c r="BR78" s="139">
        <f>IF(AND(BO78&gt;=0,BO78&lt;6),1,IF(AND(BO78&gt;=6,BO78&lt;8),2,IF(AND(BO78&gt;=8,BO78&lt;18),3,IF(AND(BO78&gt;=18,BO78&lt;22),4,IF(AND(BO78&gt;=22,BO78&lt;24),5,0)))))</f>
        <v>1</v>
      </c>
      <c r="BS78" s="140">
        <f>IF(BR78=1,3,IF(BR78=2,2,IF(BR78=3,1,IF(BR78=4,2,IF(BR78=5,3,0)))))</f>
        <v>3</v>
      </c>
      <c r="BT78" s="148">
        <f>IF(BR78=1,6,IF(BR78=2,8,IF(BR78=3,18,IF(BR78=4,22,IF(BR78=5,24,0)))))</f>
        <v>6</v>
      </c>
      <c r="BU78" s="144">
        <f>IF(BT78&gt;BP78,BQ78,BT78-BO78)</f>
        <v>0</v>
      </c>
      <c r="BV78" s="145">
        <f>BQ78-BU78</f>
        <v>0</v>
      </c>
      <c r="BW78" s="139">
        <f>IF(BV78&gt;0,BR78+1,0)</f>
        <v>0</v>
      </c>
      <c r="BX78" s="140">
        <f>IF(BW78=1,3,IF(BW78=2,2,IF(BW78=3,1,IF(BW78=4,2,IF(BW78=5,3,0)))))</f>
        <v>0</v>
      </c>
      <c r="BY78" s="141">
        <f>IF(BW78=1,0,IF(BW78=2,6,IF(BW78=3,8,IF(BW78=4,18,IF(BW78=5,22,0)))))</f>
        <v>0</v>
      </c>
      <c r="BZ78" s="131">
        <f>IF(BW78=1,6,IF(BW78=2,8,IF(BW78=3,18,IF(BW78=4,22,IF(BW78=5,24,0)))))</f>
        <v>0</v>
      </c>
      <c r="CA78" s="147">
        <f>IF(BV78&gt;CB78,BV78-CB78,IF(BV78=CB78,CB78,BV78))</f>
        <v>0</v>
      </c>
      <c r="CB78" s="142">
        <f>IF(BV78&gt;=BZ78-BY78,BV78-(BZ78-BY78),BV78)</f>
        <v>0</v>
      </c>
      <c r="CC78" s="145">
        <f>BQ78-(BU78+CA78)</f>
        <v>0</v>
      </c>
      <c r="CD78" s="139">
        <f>IF(CC78&gt;0,BW78+1,0)</f>
        <v>0</v>
      </c>
      <c r="CE78" s="140">
        <f>IF(CD78=1,3,IF(CD78=2,2,IF(CD78=3,1,IF(CD78=4,2,IF(CD78=5,3,0)))))</f>
        <v>0</v>
      </c>
      <c r="CF78" s="141">
        <f>IF(CD78=1,0,IF(CD78=2,6,IF(CD78=3,8,IF(CD78=4,18,IF(CD78=5,22,0)))))</f>
        <v>0</v>
      </c>
      <c r="CG78" s="131">
        <f>IF(CD78=1,6,IF(CD78=2,8,IF(CD78=3,18,IF(CD78=4,22,IF(CD78=5,24,0)))))</f>
        <v>0</v>
      </c>
      <c r="CH78" s="131">
        <f>CF78+CC78</f>
        <v>0</v>
      </c>
      <c r="CI78" s="147">
        <f>IF(CH78&gt;CG78,CG78-CF78,CH78-CF78)</f>
        <v>0</v>
      </c>
      <c r="CJ78" s="148">
        <f>CC78-CI78</f>
        <v>0</v>
      </c>
      <c r="CK78" s="131">
        <f>IF(CJ78&gt;=0,CG78,CJ78)</f>
        <v>0</v>
      </c>
      <c r="CL78" s="146">
        <f>IF(CJ78&gt;0,1,0)</f>
        <v>0</v>
      </c>
      <c r="CM78" s="139">
        <f>IF(CE78=0,0,CD78+1)</f>
        <v>0</v>
      </c>
      <c r="CN78" s="140">
        <f>IF(CM78=1,3,IF(CM78=2,2,IF(CM78=3,1,IF(CM78=4,2,IF(CM78=5,3,0)))))</f>
        <v>0</v>
      </c>
      <c r="CO78" s="141">
        <f>IF(CM78=1,0,IF(CM78=2,6,IF(CM78=3,8,IF(CM78=4,18,IF(CM78=5,22,0)))))</f>
        <v>0</v>
      </c>
      <c r="CP78" s="131">
        <f>IF(CM78=1,6,IF(CM78=2,8,IF(CM78=3,18,IF(CM78=4,22,IF(CM78=5,24,0)))))</f>
        <v>0</v>
      </c>
      <c r="CQ78" s="136">
        <f>CJ78+CO78</f>
        <v>0</v>
      </c>
      <c r="CR78" s="144">
        <f>IF(CQ78&gt;CP78,CP78-CO78,CQ78-CO78)</f>
        <v>0</v>
      </c>
      <c r="CS78" s="145">
        <f>IF(CR78&gt;0,CQ78-(CO78+CR78),0)</f>
        <v>0</v>
      </c>
      <c r="CT78" s="146">
        <f>IF(CR78&gt;0,1,0)</f>
        <v>0</v>
      </c>
      <c r="CU78" s="139">
        <f>IF(CT78=1,CM78+1,0)</f>
        <v>0</v>
      </c>
      <c r="CV78" s="140">
        <f>IF(CU78=1,3,IF(CU78=2,2,IF(CU78=3,1,IF(CU78=4,2,IF(CU78=5,3,0)))))</f>
        <v>0</v>
      </c>
      <c r="CW78" s="141">
        <f>IF(CU78=1,0,IF(CU78=2,6,IF(CU78=3,8,IF(CU78=4,18,IF(CU78=5,22,0)))))</f>
        <v>0</v>
      </c>
      <c r="CX78" s="131">
        <f>IF(CU78=1,6,IF(CU78=2,8,IF(CU78=3,18,IF(CU78=4,22,IF(CU78=5,24,0)))))</f>
        <v>0</v>
      </c>
      <c r="CY78" s="143">
        <f>IF(CU78&gt;0,CS78,0)</f>
        <v>0</v>
      </c>
      <c r="CZ78" s="137">
        <f>BR78</f>
        <v>1</v>
      </c>
      <c r="DA78" s="112">
        <f>BS78</f>
        <v>3</v>
      </c>
      <c r="DB78" s="136">
        <f>BU78</f>
        <v>0</v>
      </c>
      <c r="DC78" s="137">
        <f>BW78</f>
        <v>0</v>
      </c>
      <c r="DD78" s="112">
        <f>BX78</f>
        <v>0</v>
      </c>
      <c r="DE78" s="131">
        <f>CA78</f>
        <v>0</v>
      </c>
      <c r="DF78" s="137">
        <f>CD78</f>
        <v>0</v>
      </c>
      <c r="DG78" s="112">
        <f>CE78</f>
        <v>0</v>
      </c>
      <c r="DH78" s="131">
        <f>CI78</f>
        <v>0</v>
      </c>
      <c r="DI78" s="137">
        <f>CM78</f>
        <v>0</v>
      </c>
      <c r="DJ78" s="112">
        <f>CN78</f>
        <v>0</v>
      </c>
      <c r="DK78" s="136">
        <f>CR78</f>
        <v>0</v>
      </c>
      <c r="DL78" s="137">
        <f>CU78</f>
        <v>0</v>
      </c>
      <c r="DM78" s="112">
        <f>CV78</f>
        <v>0</v>
      </c>
      <c r="DN78" s="135">
        <f>CY78</f>
        <v>0</v>
      </c>
      <c r="DO78" s="133">
        <f>IF(DA78=1,DB78,IF(DD78=1,DE78,IF(DG78=1,DH78,IF(DJ78=1,DK78,IF(DM78=1,DN78,0)))))</f>
        <v>0</v>
      </c>
      <c r="DP78" s="131">
        <f>IF(CZ78=2,DB78,IF(DC78=2,DE78,IF(DF78=2,DH78,IF(DI78=2,DK78,IF(DL78=2,DN78,0)))))</f>
        <v>0</v>
      </c>
      <c r="DQ78" s="131">
        <f>IF(CZ78=4,DB78,IF(DC78=4,DE78,IF(DF78=4,DH78,IF(DI78=4,DK78,IF(DL78=4,DN78,0)))))</f>
        <v>0</v>
      </c>
      <c r="DR78" s="138">
        <f>DP78+DQ78</f>
        <v>0</v>
      </c>
      <c r="DS78" s="131">
        <f>IF(CZ78=1,DB78,IF(DC78=1,DE78,IF(DF78=1,DH78,IF(DI78=1,DK78,IF(DL78=1,DN78,0)))))</f>
        <v>0</v>
      </c>
      <c r="DT78" s="112">
        <f>IF(CZ78=5,DB78,IF(DC78=5,DE78,IF(DF78=5,DH78,IF(DI78=5,DK78,IF(DL78=5,DN78,0)))))</f>
        <v>0</v>
      </c>
      <c r="DU78" s="132">
        <f>DS78+DT78</f>
        <v>0</v>
      </c>
      <c r="DV78" s="21"/>
      <c r="DW78">
        <f>IF(((DZ78*60+EA78)-(DX78*60+DY78))-((H78*60+J78)-(D78*60+F78))&gt;15,"エラー","")</f>
      </c>
      <c r="DX78" s="54" t="str">
        <f>IF(D78="","0",IF(F78&gt;=45,D78+1,D78))</f>
        <v>0</v>
      </c>
      <c r="DY78" s="54" t="str">
        <f>IF(F78="","0",IF(AND(F78&gt;=0,F78&lt;15),0,IF(AND(F78&gt;=15,F78&lt;30),30,IF(AND(F78&gt;=30,F78&lt;45),30,IF(AND(F78&gt;=45,F78&lt;=59),0)))))</f>
        <v>0</v>
      </c>
      <c r="DZ78" s="54" t="str">
        <f>IF(H78="","0",IF(J78&gt;=45,H78+1,H78))</f>
        <v>0</v>
      </c>
      <c r="EA78" s="54" t="str">
        <f>IF(J78="","0",IF(AND(J78&gt;=0,J78&lt;15),0,IF(AND(J78&gt;=15,J78&lt;30),30,IF(AND(J78&gt;=30,J78&lt;45),30,IF(AND(J78&gt;=45,J78&lt;=59),0)))))</f>
        <v>0</v>
      </c>
    </row>
    <row r="79" spans="1:127" ht="9.75" customHeight="1" thickBot="1">
      <c r="A79" s="185"/>
      <c r="B79" s="97"/>
      <c r="C79" s="186"/>
      <c r="D79" s="178"/>
      <c r="E79" s="179"/>
      <c r="F79" s="181"/>
      <c r="G79" s="188"/>
      <c r="H79" s="178"/>
      <c r="I79" s="179"/>
      <c r="J79" s="181"/>
      <c r="K79" s="179"/>
      <c r="L79" s="183"/>
      <c r="M79" s="174"/>
      <c r="N79" s="169"/>
      <c r="O79" s="171"/>
      <c r="P79" s="173"/>
      <c r="Q79" s="174"/>
      <c r="R79" s="169"/>
      <c r="S79" s="176"/>
      <c r="T79" s="152"/>
      <c r="U79" s="153"/>
      <c r="V79" s="154"/>
      <c r="W79" s="155"/>
      <c r="X79" s="156"/>
      <c r="Y79" s="157"/>
      <c r="Z79" s="159"/>
      <c r="AA79" s="161"/>
      <c r="AB79" s="165"/>
      <c r="AC79" s="166"/>
      <c r="AD79" s="167"/>
      <c r="AE79" s="150"/>
      <c r="AF79" s="150"/>
      <c r="AG79" s="150"/>
      <c r="AH79" s="16"/>
      <c r="AI79" s="112"/>
      <c r="AJ79" s="112"/>
      <c r="AK79" s="151"/>
      <c r="AL79" s="131"/>
      <c r="AM79" s="131"/>
      <c r="AN79" s="131"/>
      <c r="AO79" s="149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K79" s="19">
        <f>BK78</f>
      </c>
      <c r="BL79" s="20">
        <f>IF(BL78="","",BL78/60)</f>
      </c>
      <c r="BM79">
        <f>BM78</f>
      </c>
      <c r="BN79">
        <f>IF(BN78="","",BN78/60)</f>
      </c>
      <c r="BO79" s="135"/>
      <c r="BP79" s="131"/>
      <c r="BQ79" s="131"/>
      <c r="BR79" s="139"/>
      <c r="BS79" s="140"/>
      <c r="BT79" s="148"/>
      <c r="BU79" s="140"/>
      <c r="BV79" s="142"/>
      <c r="BW79" s="139"/>
      <c r="BX79" s="140"/>
      <c r="BY79" s="142"/>
      <c r="BZ79" s="131"/>
      <c r="CA79" s="147"/>
      <c r="CB79" s="142"/>
      <c r="CC79" s="145"/>
      <c r="CD79" s="139"/>
      <c r="CE79" s="140"/>
      <c r="CF79" s="142"/>
      <c r="CG79" s="131"/>
      <c r="CH79" s="131"/>
      <c r="CI79" s="147"/>
      <c r="CJ79" s="148"/>
      <c r="CK79" s="131"/>
      <c r="CL79" s="146"/>
      <c r="CM79" s="139"/>
      <c r="CN79" s="140"/>
      <c r="CO79" s="142"/>
      <c r="CP79" s="131"/>
      <c r="CQ79" s="112"/>
      <c r="CR79" s="140"/>
      <c r="CS79" s="145"/>
      <c r="CT79" s="146"/>
      <c r="CU79" s="139"/>
      <c r="CV79" s="140"/>
      <c r="CW79" s="142"/>
      <c r="CX79" s="131"/>
      <c r="CY79" s="143"/>
      <c r="CZ79" s="137"/>
      <c r="DA79" s="112"/>
      <c r="DB79" s="112"/>
      <c r="DC79" s="137"/>
      <c r="DD79" s="112"/>
      <c r="DE79" s="112"/>
      <c r="DF79" s="137"/>
      <c r="DG79" s="112"/>
      <c r="DH79" s="112"/>
      <c r="DI79" s="137"/>
      <c r="DJ79" s="112"/>
      <c r="DK79" s="112"/>
      <c r="DL79" s="137"/>
      <c r="DM79" s="112"/>
      <c r="DN79" s="112"/>
      <c r="DO79" s="133"/>
      <c r="DP79" s="131"/>
      <c r="DQ79" s="131"/>
      <c r="DR79" s="138"/>
      <c r="DS79" s="131"/>
      <c r="DT79" s="112"/>
      <c r="DU79" s="133"/>
      <c r="DV79" s="21"/>
      <c r="DW79">
        <f>IF(((DZ78*60+EA78)-(DX78*60+DY78))-((H78*60+J78)-(D78*60+F78))&lt;-14,"エラー","")</f>
      </c>
    </row>
    <row r="80" spans="1:131" ht="9.75" customHeight="1" thickBot="1">
      <c r="A80" s="184"/>
      <c r="B80" s="94"/>
      <c r="C80" s="186"/>
      <c r="D80" s="177"/>
      <c r="E80" s="168" t="s">
        <v>19</v>
      </c>
      <c r="F80" s="180"/>
      <c r="G80" s="187" t="s">
        <v>20</v>
      </c>
      <c r="H80" s="177"/>
      <c r="I80" s="168" t="s">
        <v>19</v>
      </c>
      <c r="J80" s="180"/>
      <c r="K80" s="168" t="s">
        <v>20</v>
      </c>
      <c r="L80" s="182">
        <f>IF(D80="","",IF(F80&gt;=45,D80+1,D80))</f>
      </c>
      <c r="M80" s="79" t="s">
        <v>19</v>
      </c>
      <c r="N80" s="168">
        <f>IF(F80="","",IF(AND(F80&gt;=0,F80&lt;15),0,IF(AND(F80&gt;=15,F80&lt;30),30,IF(AND(F80&gt;=30,F80&lt;45),30,IF(AND(F80&gt;=45,F80&lt;=59),0)))))</f>
      </c>
      <c r="O80" s="170" t="s">
        <v>20</v>
      </c>
      <c r="P80" s="172"/>
      <c r="Q80" s="79" t="s">
        <v>19</v>
      </c>
      <c r="R80" s="168">
        <f>IF(J80="","",IF(AND(J80&gt;=0,J80&lt;15),0,IF(AND(J80&gt;=15,J80&lt;30),30,IF(AND(J80&gt;=30,J80&lt;45),30,IF(AND(J80&gt;=45,J80&lt;=59),0)))))</f>
      </c>
      <c r="S80" s="175" t="s">
        <v>20</v>
      </c>
      <c r="T80" s="152">
        <f>IF(DO80=0,"",DO80)</f>
      </c>
      <c r="U80" s="153"/>
      <c r="V80" s="154">
        <f>IF(DR80=0,"",DR80)</f>
      </c>
      <c r="W80" s="155"/>
      <c r="X80" s="156">
        <f>IF(DU80=0,"",DU80)</f>
      </c>
      <c r="Y80" s="157"/>
      <c r="Z80" s="158">
        <f>AO80</f>
      </c>
      <c r="AA80" s="160"/>
      <c r="AB80" s="162">
        <f>IF(DW80="エラー","実績エラー","")</f>
      </c>
      <c r="AC80" s="163"/>
      <c r="AD80" s="164"/>
      <c r="AE80" s="150">
        <f>IF(AND(DW81="エラー",R80&lt;&gt;""),"実績エラー","")</f>
      </c>
      <c r="AF80" s="150"/>
      <c r="AG80" s="150"/>
      <c r="AH80" s="16"/>
      <c r="AI80" s="112">
        <f>IF(AND(D80&gt;=0,F80&gt;=0,H80&gt;=0,J80&gt;=0,C80="",D80&lt;&gt;"",F80&lt;&gt;"",H80&lt;&gt;"",J80&lt;&gt;""),1,0)</f>
        <v>0</v>
      </c>
      <c r="AJ80" s="112">
        <f>IF(OR(C80=1,C80=3),0,IF(C80="",0,1))</f>
        <v>0</v>
      </c>
      <c r="AK80" s="151">
        <f>IF(T80="",0,T80)</f>
        <v>0</v>
      </c>
      <c r="AL80" s="131">
        <f>IF(V80="",0,V80)</f>
        <v>0</v>
      </c>
      <c r="AM80" s="131">
        <f>IF(X80="",0,X80)</f>
        <v>0</v>
      </c>
      <c r="AN80" s="131">
        <f>SUM(AK80:AM81)</f>
        <v>0</v>
      </c>
      <c r="AO80" s="149">
        <f>IF(AN80=0,"",IF(AN80=0.5,1,""))</f>
      </c>
      <c r="AP80" s="112">
        <f>IF(C80=1,AK80,"")</f>
      </c>
      <c r="AQ80" s="112">
        <f>IF(C80=1,AL80,"")</f>
      </c>
      <c r="AR80" s="112">
        <f>IF(C80=1,AM80,"")</f>
      </c>
      <c r="AS80" s="112">
        <f>SUM(AP80:AR81)</f>
        <v>0</v>
      </c>
      <c r="AT80" s="112">
        <f>IF(AS80=0,"",AS80)</f>
      </c>
      <c r="AU80" s="112">
        <f>IF(C80=2,AK80,"")</f>
      </c>
      <c r="AV80" s="112">
        <f>IF(C80=2,AL80,"")</f>
      </c>
      <c r="AW80" s="112">
        <f>IF(C80=2,AM80,"")</f>
      </c>
      <c r="AX80" s="112">
        <f>SUM(AU80:AW81)</f>
        <v>0</v>
      </c>
      <c r="AY80" s="112">
        <f>IF(AX80=0,"",AX80)</f>
      </c>
      <c r="AZ80" s="112">
        <f>IF(C80=3,AK80,"")</f>
      </c>
      <c r="BA80" s="112">
        <f>IF(C80=3,AL80,"")</f>
      </c>
      <c r="BB80" s="112">
        <f>IF(C80=3,AM80,"")</f>
      </c>
      <c r="BC80" s="112">
        <f>SUM(AZ80:BB81)</f>
        <v>0</v>
      </c>
      <c r="BD80" s="112">
        <f>IF(BC80=0,"",BC80)</f>
      </c>
      <c r="BE80" s="112">
        <f>IF(C80=4,AK80,"")</f>
      </c>
      <c r="BF80" s="112">
        <f>IF(C80=4,AL80,"")</f>
      </c>
      <c r="BG80" s="112">
        <f>IF(C80=4,AM80,"")</f>
      </c>
      <c r="BH80" s="112">
        <f>SUM(BE80:BG81)</f>
        <v>0</v>
      </c>
      <c r="BI80" s="112">
        <f>IF(BH80=0,"",BH80)</f>
      </c>
      <c r="BK80" s="17">
        <f>IF(L80="","",L80)</f>
      </c>
      <c r="BL80" s="17">
        <f>IF(N80="","",N80)</f>
      </c>
      <c r="BM80" s="18">
        <f>IF(P80="","",P80)</f>
      </c>
      <c r="BN80" s="18">
        <f>IF(R80="","",R80)</f>
      </c>
      <c r="BO80" s="135">
        <f>SUM(BK81:BL81)</f>
        <v>0</v>
      </c>
      <c r="BP80" s="131">
        <f>SUM(BM81:BN81)</f>
        <v>0</v>
      </c>
      <c r="BQ80" s="131">
        <f>BP80-BO80</f>
        <v>0</v>
      </c>
      <c r="BR80" s="139">
        <f>IF(AND(BO80&gt;=0,BO80&lt;6),1,IF(AND(BO80&gt;=6,BO80&lt;8),2,IF(AND(BO80&gt;=8,BO80&lt;18),3,IF(AND(BO80&gt;=18,BO80&lt;22),4,IF(AND(BO80&gt;=22,BO80&lt;24),5,0)))))</f>
        <v>1</v>
      </c>
      <c r="BS80" s="140">
        <f>IF(BR80=1,3,IF(BR80=2,2,IF(BR80=3,1,IF(BR80=4,2,IF(BR80=5,3,0)))))</f>
        <v>3</v>
      </c>
      <c r="BT80" s="148">
        <f>IF(BR80=1,6,IF(BR80=2,8,IF(BR80=3,18,IF(BR80=4,22,IF(BR80=5,24,0)))))</f>
        <v>6</v>
      </c>
      <c r="BU80" s="144">
        <f>IF(BT80&gt;BP80,BQ80,BT80-BO80)</f>
        <v>0</v>
      </c>
      <c r="BV80" s="145">
        <f>BQ80-BU80</f>
        <v>0</v>
      </c>
      <c r="BW80" s="139">
        <f>IF(BV80&gt;0,BR80+1,0)</f>
        <v>0</v>
      </c>
      <c r="BX80" s="140">
        <f>IF(BW80=1,3,IF(BW80=2,2,IF(BW80=3,1,IF(BW80=4,2,IF(BW80=5,3,0)))))</f>
        <v>0</v>
      </c>
      <c r="BY80" s="141">
        <f>IF(BW80=1,0,IF(BW80=2,6,IF(BW80=3,8,IF(BW80=4,18,IF(BW80=5,22,0)))))</f>
        <v>0</v>
      </c>
      <c r="BZ80" s="131">
        <f>IF(BW80=1,6,IF(BW80=2,8,IF(BW80=3,18,IF(BW80=4,22,IF(BW80=5,24,0)))))</f>
        <v>0</v>
      </c>
      <c r="CA80" s="147">
        <f>IF(BV80&gt;CB80,BV80-CB80,IF(BV80=CB80,CB80,BV80))</f>
        <v>0</v>
      </c>
      <c r="CB80" s="142">
        <f>IF(BV80&gt;=BZ80-BY80,BV80-(BZ80-BY80),BV80)</f>
        <v>0</v>
      </c>
      <c r="CC80" s="145">
        <f>BQ80-(BU80+CA80)</f>
        <v>0</v>
      </c>
      <c r="CD80" s="139">
        <f>IF(CC80&gt;0,BW80+1,0)</f>
        <v>0</v>
      </c>
      <c r="CE80" s="140">
        <f>IF(CD80=1,3,IF(CD80=2,2,IF(CD80=3,1,IF(CD80=4,2,IF(CD80=5,3,0)))))</f>
        <v>0</v>
      </c>
      <c r="CF80" s="141">
        <f>IF(CD80=1,0,IF(CD80=2,6,IF(CD80=3,8,IF(CD80=4,18,IF(CD80=5,22,0)))))</f>
        <v>0</v>
      </c>
      <c r="CG80" s="131">
        <f>IF(CD80=1,6,IF(CD80=2,8,IF(CD80=3,18,IF(CD80=4,22,IF(CD80=5,24,0)))))</f>
        <v>0</v>
      </c>
      <c r="CH80" s="131">
        <f>CF80+CC80</f>
        <v>0</v>
      </c>
      <c r="CI80" s="147">
        <f>IF(CH80&gt;CG80,CG80-CF80,CH80-CF80)</f>
        <v>0</v>
      </c>
      <c r="CJ80" s="148">
        <f>CC80-CI80</f>
        <v>0</v>
      </c>
      <c r="CK80" s="131">
        <f>IF(CJ80&gt;=0,CG80,CJ80)</f>
        <v>0</v>
      </c>
      <c r="CL80" s="146">
        <f>IF(CJ80&gt;0,1,0)</f>
        <v>0</v>
      </c>
      <c r="CM80" s="139">
        <f>IF(CE80=0,0,CD80+1)</f>
        <v>0</v>
      </c>
      <c r="CN80" s="140">
        <f>IF(CM80=1,3,IF(CM80=2,2,IF(CM80=3,1,IF(CM80=4,2,IF(CM80=5,3,0)))))</f>
        <v>0</v>
      </c>
      <c r="CO80" s="141">
        <f>IF(CM80=1,0,IF(CM80=2,6,IF(CM80=3,8,IF(CM80=4,18,IF(CM80=5,22,0)))))</f>
        <v>0</v>
      </c>
      <c r="CP80" s="131">
        <f>IF(CM80=1,6,IF(CM80=2,8,IF(CM80=3,18,IF(CM80=4,22,IF(CM80=5,24,0)))))</f>
        <v>0</v>
      </c>
      <c r="CQ80" s="136">
        <f>CJ80+CO80</f>
        <v>0</v>
      </c>
      <c r="CR80" s="144">
        <f>IF(CQ80&gt;CP80,CP80-CO80,CQ80-CO80)</f>
        <v>0</v>
      </c>
      <c r="CS80" s="145">
        <f>IF(CR80&gt;0,CQ80-(CO80+CR80),0)</f>
        <v>0</v>
      </c>
      <c r="CT80" s="146">
        <f>IF(CR80&gt;0,1,0)</f>
        <v>0</v>
      </c>
      <c r="CU80" s="139">
        <f>IF(CT80=1,CM80+1,0)</f>
        <v>0</v>
      </c>
      <c r="CV80" s="140">
        <f>IF(CU80=1,3,IF(CU80=2,2,IF(CU80=3,1,IF(CU80=4,2,IF(CU80=5,3,0)))))</f>
        <v>0</v>
      </c>
      <c r="CW80" s="141">
        <f>IF(CU80=1,0,IF(CU80=2,6,IF(CU80=3,8,IF(CU80=4,18,IF(CU80=5,22,0)))))</f>
        <v>0</v>
      </c>
      <c r="CX80" s="131">
        <f>IF(CU80=1,6,IF(CU80=2,8,IF(CU80=3,18,IF(CU80=4,22,IF(CU80=5,24,0)))))</f>
        <v>0</v>
      </c>
      <c r="CY80" s="143">
        <f>IF(CU80&gt;0,CS80,0)</f>
        <v>0</v>
      </c>
      <c r="CZ80" s="137">
        <f>BR80</f>
        <v>1</v>
      </c>
      <c r="DA80" s="112">
        <f>BS80</f>
        <v>3</v>
      </c>
      <c r="DB80" s="136">
        <f>BU80</f>
        <v>0</v>
      </c>
      <c r="DC80" s="137">
        <f>BW80</f>
        <v>0</v>
      </c>
      <c r="DD80" s="112">
        <f>BX80</f>
        <v>0</v>
      </c>
      <c r="DE80" s="131">
        <f>CA80</f>
        <v>0</v>
      </c>
      <c r="DF80" s="137">
        <f>CD80</f>
        <v>0</v>
      </c>
      <c r="DG80" s="112">
        <f>CE80</f>
        <v>0</v>
      </c>
      <c r="DH80" s="131">
        <f>CI80</f>
        <v>0</v>
      </c>
      <c r="DI80" s="137">
        <f>CM80</f>
        <v>0</v>
      </c>
      <c r="DJ80" s="112">
        <f>CN80</f>
        <v>0</v>
      </c>
      <c r="DK80" s="136">
        <f>CR80</f>
        <v>0</v>
      </c>
      <c r="DL80" s="137">
        <f>CU80</f>
        <v>0</v>
      </c>
      <c r="DM80" s="112">
        <f>CV80</f>
        <v>0</v>
      </c>
      <c r="DN80" s="135">
        <f>CY80</f>
        <v>0</v>
      </c>
      <c r="DO80" s="133">
        <f>IF(DA80=1,DB80,IF(DD80=1,DE80,IF(DG80=1,DH80,IF(DJ80=1,DK80,IF(DM80=1,DN80,0)))))</f>
        <v>0</v>
      </c>
      <c r="DP80" s="131">
        <f>IF(CZ80=2,DB80,IF(DC80=2,DE80,IF(DF80=2,DH80,IF(DI80=2,DK80,IF(DL80=2,DN80,0)))))</f>
        <v>0</v>
      </c>
      <c r="DQ80" s="131">
        <f>IF(CZ80=4,DB80,IF(DC80=4,DE80,IF(DF80=4,DH80,IF(DI80=4,DK80,IF(DL80=4,DN80,0)))))</f>
        <v>0</v>
      </c>
      <c r="DR80" s="138">
        <f>DP80+DQ80</f>
        <v>0</v>
      </c>
      <c r="DS80" s="131">
        <f>IF(CZ80=1,DB80,IF(DC80=1,DE80,IF(DF80=1,DH80,IF(DI80=1,DK80,IF(DL80=1,DN80,0)))))</f>
        <v>0</v>
      </c>
      <c r="DT80" s="112">
        <f>IF(CZ80=5,DB80,IF(DC80=5,DE80,IF(DF80=5,DH80,IF(DI80=5,DK80,IF(DL80=5,DN80,0)))))</f>
        <v>0</v>
      </c>
      <c r="DU80" s="132">
        <f>DS80+DT80</f>
        <v>0</v>
      </c>
      <c r="DV80" s="21"/>
      <c r="DW80">
        <f>IF(((DZ80*60+EA80)-(DX80*60+DY80))-((H80*60+J80)-(D80*60+F80))&gt;15,"エラー","")</f>
      </c>
      <c r="DX80" s="54" t="str">
        <f>IF(D80="","0",IF(F80&gt;=45,D80+1,D80))</f>
        <v>0</v>
      </c>
      <c r="DY80" s="54" t="str">
        <f>IF(F80="","0",IF(AND(F80&gt;=0,F80&lt;15),0,IF(AND(F80&gt;=15,F80&lt;30),30,IF(AND(F80&gt;=30,F80&lt;45),30,IF(AND(F80&gt;=45,F80&lt;=59),0)))))</f>
        <v>0</v>
      </c>
      <c r="DZ80" s="54" t="str">
        <f>IF(H80="","0",IF(J80&gt;=45,H80+1,H80))</f>
        <v>0</v>
      </c>
      <c r="EA80" s="54" t="str">
        <f>IF(J80="","0",IF(AND(J80&gt;=0,J80&lt;15),0,IF(AND(J80&gt;=15,J80&lt;30),30,IF(AND(J80&gt;=30,J80&lt;45),30,IF(AND(J80&gt;=45,J80&lt;=59),0)))))</f>
        <v>0</v>
      </c>
    </row>
    <row r="81" spans="1:127" ht="9.75" customHeight="1" thickBot="1">
      <c r="A81" s="185"/>
      <c r="B81" s="97"/>
      <c r="C81" s="186"/>
      <c r="D81" s="178"/>
      <c r="E81" s="179"/>
      <c r="F81" s="181"/>
      <c r="G81" s="188"/>
      <c r="H81" s="178"/>
      <c r="I81" s="179"/>
      <c r="J81" s="181"/>
      <c r="K81" s="179"/>
      <c r="L81" s="183"/>
      <c r="M81" s="174"/>
      <c r="N81" s="169"/>
      <c r="O81" s="171"/>
      <c r="P81" s="173"/>
      <c r="Q81" s="174"/>
      <c r="R81" s="169"/>
      <c r="S81" s="176"/>
      <c r="T81" s="152"/>
      <c r="U81" s="153"/>
      <c r="V81" s="154"/>
      <c r="W81" s="155"/>
      <c r="X81" s="156"/>
      <c r="Y81" s="157"/>
      <c r="Z81" s="159"/>
      <c r="AA81" s="161"/>
      <c r="AB81" s="165"/>
      <c r="AC81" s="166"/>
      <c r="AD81" s="167"/>
      <c r="AE81" s="150"/>
      <c r="AF81" s="150"/>
      <c r="AG81" s="150"/>
      <c r="AH81" s="16"/>
      <c r="AI81" s="112"/>
      <c r="AJ81" s="112"/>
      <c r="AK81" s="151"/>
      <c r="AL81" s="131"/>
      <c r="AM81" s="131"/>
      <c r="AN81" s="131"/>
      <c r="AO81" s="149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K81" s="19">
        <f>BK80</f>
      </c>
      <c r="BL81" s="20">
        <f>IF(BL80="","",BL80/60)</f>
      </c>
      <c r="BM81">
        <f>BM80</f>
      </c>
      <c r="BN81">
        <f>IF(BN80="","",BN80/60)</f>
      </c>
      <c r="BO81" s="135"/>
      <c r="BP81" s="131"/>
      <c r="BQ81" s="131"/>
      <c r="BR81" s="139"/>
      <c r="BS81" s="140"/>
      <c r="BT81" s="148"/>
      <c r="BU81" s="140"/>
      <c r="BV81" s="142"/>
      <c r="BW81" s="139"/>
      <c r="BX81" s="140"/>
      <c r="BY81" s="142"/>
      <c r="BZ81" s="131"/>
      <c r="CA81" s="147"/>
      <c r="CB81" s="142"/>
      <c r="CC81" s="145"/>
      <c r="CD81" s="139"/>
      <c r="CE81" s="140"/>
      <c r="CF81" s="142"/>
      <c r="CG81" s="131"/>
      <c r="CH81" s="131"/>
      <c r="CI81" s="147"/>
      <c r="CJ81" s="148"/>
      <c r="CK81" s="131"/>
      <c r="CL81" s="146"/>
      <c r="CM81" s="139"/>
      <c r="CN81" s="140"/>
      <c r="CO81" s="142"/>
      <c r="CP81" s="131"/>
      <c r="CQ81" s="112"/>
      <c r="CR81" s="140"/>
      <c r="CS81" s="145"/>
      <c r="CT81" s="146"/>
      <c r="CU81" s="139"/>
      <c r="CV81" s="140"/>
      <c r="CW81" s="142"/>
      <c r="CX81" s="131"/>
      <c r="CY81" s="143"/>
      <c r="CZ81" s="137"/>
      <c r="DA81" s="112"/>
      <c r="DB81" s="112"/>
      <c r="DC81" s="137"/>
      <c r="DD81" s="112"/>
      <c r="DE81" s="112"/>
      <c r="DF81" s="137"/>
      <c r="DG81" s="112"/>
      <c r="DH81" s="112"/>
      <c r="DI81" s="137"/>
      <c r="DJ81" s="112"/>
      <c r="DK81" s="112"/>
      <c r="DL81" s="137"/>
      <c r="DM81" s="112"/>
      <c r="DN81" s="112"/>
      <c r="DO81" s="133"/>
      <c r="DP81" s="131"/>
      <c r="DQ81" s="131"/>
      <c r="DR81" s="138"/>
      <c r="DS81" s="131"/>
      <c r="DT81" s="112"/>
      <c r="DU81" s="133"/>
      <c r="DV81" s="21"/>
      <c r="DW81">
        <f>IF(((DZ80*60+EA80)-(DX80*60+DY80))-((H80*60+J80)-(D80*60+F80))&lt;-14,"エラー","")</f>
      </c>
    </row>
    <row r="82" spans="1:131" s="3" customFormat="1" ht="9.75" customHeight="1" thickBo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22"/>
      <c r="Q82" s="22"/>
      <c r="R82" s="22"/>
      <c r="S82" s="22"/>
      <c r="T82" s="23"/>
      <c r="U82" s="23"/>
      <c r="V82" s="24"/>
      <c r="W82" s="24"/>
      <c r="X82" s="24"/>
      <c r="Y82" s="24"/>
      <c r="Z82" s="24"/>
      <c r="AA82" s="24"/>
      <c r="AB82" s="25"/>
      <c r="AC82" s="25"/>
      <c r="AD82" s="25"/>
      <c r="AE82" s="25"/>
      <c r="AF82" s="25"/>
      <c r="AG82" s="25"/>
      <c r="AH82" s="25"/>
      <c r="AI82" s="3">
        <f>SUM(AI18:AI81)</f>
        <v>0</v>
      </c>
      <c r="AJ82" s="3">
        <f>SUM(AJ18:AJ81)</f>
        <v>0</v>
      </c>
      <c r="AK82" s="134">
        <f>SUM(AK18:AK81)*2</f>
        <v>0</v>
      </c>
      <c r="AL82" s="134">
        <f>SUM(AL18:AL81)*2</f>
        <v>0</v>
      </c>
      <c r="AM82" s="134">
        <f>SUM(AM18:AM81)*2</f>
        <v>0</v>
      </c>
      <c r="AN82" s="134"/>
      <c r="AO82" s="134">
        <f>SUM(AO18:AO81)</f>
        <v>0</v>
      </c>
      <c r="AP82" s="112">
        <f>SUM(AP18:AP81)</f>
        <v>0</v>
      </c>
      <c r="AQ82" s="112">
        <f aca="true" t="shared" si="0" ref="AQ82:BE82">SUM(AQ18:AQ81)</f>
        <v>0</v>
      </c>
      <c r="AR82" s="112">
        <f t="shared" si="0"/>
        <v>0</v>
      </c>
      <c r="AS82" s="12"/>
      <c r="AT82" s="112">
        <f>IF(AS83=0,"",AS83)</f>
      </c>
      <c r="AU82" s="112">
        <f t="shared" si="0"/>
        <v>0</v>
      </c>
      <c r="AV82" s="112">
        <f t="shared" si="0"/>
        <v>0</v>
      </c>
      <c r="AW82" s="112">
        <f t="shared" si="0"/>
        <v>0</v>
      </c>
      <c r="AX82" s="12"/>
      <c r="AY82" s="112">
        <f>IF(AX83=0,"",AX83)</f>
      </c>
      <c r="AZ82" s="112">
        <f>SUM(AZ18:AZ81)</f>
        <v>0</v>
      </c>
      <c r="BA82" s="112">
        <f t="shared" si="0"/>
        <v>0</v>
      </c>
      <c r="BB82" s="112">
        <f t="shared" si="0"/>
        <v>0</v>
      </c>
      <c r="BC82" s="12"/>
      <c r="BD82" s="112">
        <f>IF(BC83=0,"",BC83)</f>
      </c>
      <c r="BE82" s="112">
        <f t="shared" si="0"/>
        <v>0</v>
      </c>
      <c r="BF82" s="112">
        <f>SUM(BF18:BF81)</f>
        <v>0</v>
      </c>
      <c r="BG82" s="112">
        <f>SUM(BG18:BG81)</f>
        <v>0</v>
      </c>
      <c r="BH82" s="12"/>
      <c r="BI82" s="112">
        <f>IF(BH83=0,"",BH83)</f>
      </c>
      <c r="DX82" s="54"/>
      <c r="DY82" s="54"/>
      <c r="DZ82" s="54"/>
      <c r="EA82" s="54"/>
    </row>
    <row r="83" spans="1:61" ht="14.25" thickBot="1">
      <c r="A83" s="3"/>
      <c r="B83" s="3"/>
      <c r="C83" s="113" t="s">
        <v>64</v>
      </c>
      <c r="D83" s="114"/>
      <c r="E83" s="114"/>
      <c r="F83" s="114"/>
      <c r="G83" s="115"/>
      <c r="H83" s="3"/>
      <c r="I83" s="116" t="s">
        <v>71</v>
      </c>
      <c r="J83" s="117"/>
      <c r="K83" s="118"/>
      <c r="L83" s="3"/>
      <c r="M83" s="119" t="s">
        <v>21</v>
      </c>
      <c r="N83" s="120"/>
      <c r="O83" s="120"/>
      <c r="P83" s="120"/>
      <c r="Q83" s="120"/>
      <c r="R83" s="120"/>
      <c r="S83" s="121"/>
      <c r="T83" s="3"/>
      <c r="U83" s="3"/>
      <c r="V83" s="3"/>
      <c r="W83" s="122" t="s">
        <v>93</v>
      </c>
      <c r="X83" s="123"/>
      <c r="Y83" s="124" t="s">
        <v>89</v>
      </c>
      <c r="Z83" s="125"/>
      <c r="AA83" s="126" t="s">
        <v>65</v>
      </c>
      <c r="AB83" s="127"/>
      <c r="AC83" s="128" t="s">
        <v>66</v>
      </c>
      <c r="AD83" s="129"/>
      <c r="AE83" s="130"/>
      <c r="AF83" s="44"/>
      <c r="AG83" s="3"/>
      <c r="AI83">
        <f>IF(AI82&gt;0,"！利用区分が入力されていません。","")</f>
      </c>
      <c r="AJ83">
        <f>IF(AJ82&gt;0,"！利用区分に不正な値が入力されています。","")</f>
      </c>
      <c r="AK83" s="134"/>
      <c r="AL83" s="134"/>
      <c r="AM83" s="134"/>
      <c r="AN83" s="134"/>
      <c r="AO83" s="134"/>
      <c r="AP83" s="112"/>
      <c r="AQ83" s="112"/>
      <c r="AR83" s="112"/>
      <c r="AS83" s="12">
        <f>SUM(AS18:AS81)</f>
        <v>0</v>
      </c>
      <c r="AT83" s="112"/>
      <c r="AU83" s="112"/>
      <c r="AV83" s="112"/>
      <c r="AW83" s="112"/>
      <c r="AX83" s="12">
        <f>SUM(AX18:AX81)</f>
        <v>0</v>
      </c>
      <c r="AY83" s="112"/>
      <c r="AZ83" s="112"/>
      <c r="BA83" s="112"/>
      <c r="BB83" s="112"/>
      <c r="BC83" s="12">
        <f>SUM(BC18:BC81)</f>
        <v>0</v>
      </c>
      <c r="BD83" s="112"/>
      <c r="BE83" s="112"/>
      <c r="BF83" s="112"/>
      <c r="BG83" s="112"/>
      <c r="BH83" s="12">
        <f>SUM(BH18:BH81)</f>
        <v>0</v>
      </c>
      <c r="BI83" s="112"/>
    </row>
    <row r="84" spans="1:131" ht="13.5">
      <c r="A84" s="3"/>
      <c r="B84" s="3"/>
      <c r="C84" s="100"/>
      <c r="D84" s="102">
        <v>0</v>
      </c>
      <c r="E84" s="102">
        <v>0</v>
      </c>
      <c r="F84" s="102">
        <v>0</v>
      </c>
      <c r="G84" s="104">
        <v>0</v>
      </c>
      <c r="H84" s="3"/>
      <c r="I84" s="106">
        <f>COUNT(A18:A81)</f>
        <v>0</v>
      </c>
      <c r="J84" s="107"/>
      <c r="K84" s="108"/>
      <c r="L84" s="3"/>
      <c r="M84" s="78" t="s">
        <v>22</v>
      </c>
      <c r="N84" s="79"/>
      <c r="O84" s="79"/>
      <c r="P84" s="80"/>
      <c r="Q84" s="84" t="s">
        <v>23</v>
      </c>
      <c r="R84" s="85"/>
      <c r="S84" s="51" t="s">
        <v>88</v>
      </c>
      <c r="T84" s="3"/>
      <c r="U84" s="3"/>
      <c r="V84" s="3"/>
      <c r="W84" s="86">
        <f>AK87</f>
        <v>0</v>
      </c>
      <c r="X84" s="87"/>
      <c r="Y84" s="86">
        <f>AK91</f>
        <v>0</v>
      </c>
      <c r="Z84" s="87"/>
      <c r="AA84" s="90">
        <f>AK90</f>
        <v>0</v>
      </c>
      <c r="AB84" s="91"/>
      <c r="AC84" s="94"/>
      <c r="AD84" s="95"/>
      <c r="AE84" s="96"/>
      <c r="AF84" s="44"/>
      <c r="AG84" s="3"/>
      <c r="AK84" s="37"/>
      <c r="AL84" s="37"/>
      <c r="AM84" s="37"/>
      <c r="AN84" s="37"/>
      <c r="AO84" s="37"/>
      <c r="AP84" s="12">
        <f>AP82*2</f>
        <v>0</v>
      </c>
      <c r="AQ84" s="12">
        <f>AQ82*2</f>
        <v>0</v>
      </c>
      <c r="AR84" s="12">
        <f aca="true" t="shared" si="1" ref="AR84:BH84">AR82*2</f>
        <v>0</v>
      </c>
      <c r="AS84" s="12">
        <f t="shared" si="1"/>
        <v>0</v>
      </c>
      <c r="AT84" s="12" t="e">
        <f t="shared" si="1"/>
        <v>#VALUE!</v>
      </c>
      <c r="AU84" s="12">
        <f t="shared" si="1"/>
        <v>0</v>
      </c>
      <c r="AV84" s="12">
        <f t="shared" si="1"/>
        <v>0</v>
      </c>
      <c r="AW84" s="12">
        <f t="shared" si="1"/>
        <v>0</v>
      </c>
      <c r="AX84" s="12">
        <f t="shared" si="1"/>
        <v>0</v>
      </c>
      <c r="AY84" s="12" t="e">
        <f t="shared" si="1"/>
        <v>#VALUE!</v>
      </c>
      <c r="AZ84" s="12">
        <f t="shared" si="1"/>
        <v>0</v>
      </c>
      <c r="BA84" s="12">
        <f t="shared" si="1"/>
        <v>0</v>
      </c>
      <c r="BB84" s="12">
        <f t="shared" si="1"/>
        <v>0</v>
      </c>
      <c r="BC84" s="12">
        <f t="shared" si="1"/>
        <v>0</v>
      </c>
      <c r="BD84" s="12" t="e">
        <f t="shared" si="1"/>
        <v>#VALUE!</v>
      </c>
      <c r="BE84" s="12">
        <f t="shared" si="1"/>
        <v>0</v>
      </c>
      <c r="BF84" s="12">
        <f t="shared" si="1"/>
        <v>0</v>
      </c>
      <c r="BG84" s="12">
        <f t="shared" si="1"/>
        <v>0</v>
      </c>
      <c r="BH84" s="12">
        <f t="shared" si="1"/>
        <v>0</v>
      </c>
      <c r="DX84" s="54"/>
      <c r="DY84" s="54"/>
      <c r="DZ84" s="54"/>
      <c r="EA84" s="54"/>
    </row>
    <row r="85" spans="1:41" ht="14.25" thickBot="1">
      <c r="A85" s="3"/>
      <c r="B85" s="3"/>
      <c r="C85" s="101"/>
      <c r="D85" s="103"/>
      <c r="E85" s="103"/>
      <c r="F85" s="103"/>
      <c r="G85" s="105"/>
      <c r="H85" s="3"/>
      <c r="I85" s="109"/>
      <c r="J85" s="110"/>
      <c r="K85" s="111"/>
      <c r="L85" s="3"/>
      <c r="M85" s="81"/>
      <c r="N85" s="82"/>
      <c r="O85" s="82"/>
      <c r="P85" s="83"/>
      <c r="Q85" s="29">
        <v>1</v>
      </c>
      <c r="R85" s="33">
        <v>2</v>
      </c>
      <c r="S85" s="52"/>
      <c r="T85" s="3"/>
      <c r="U85" s="3"/>
      <c r="V85" s="3"/>
      <c r="W85" s="88"/>
      <c r="X85" s="89"/>
      <c r="Y85" s="88"/>
      <c r="Z85" s="89"/>
      <c r="AA85" s="92"/>
      <c r="AB85" s="93"/>
      <c r="AC85" s="97"/>
      <c r="AD85" s="98"/>
      <c r="AE85" s="99"/>
      <c r="AF85" s="44"/>
      <c r="AG85" s="3"/>
      <c r="AI85" t="s">
        <v>67</v>
      </c>
      <c r="AK85">
        <v>1207</v>
      </c>
      <c r="AL85">
        <v>1509</v>
      </c>
      <c r="AM85">
        <v>1811</v>
      </c>
      <c r="AO85">
        <v>460</v>
      </c>
    </row>
    <row r="86" spans="1:131" ht="14.25" thickBot="1">
      <c r="A86" s="3"/>
      <c r="B86" s="3"/>
      <c r="C86" s="3"/>
      <c r="D86" s="3"/>
      <c r="E86" s="3"/>
      <c r="F86" s="3"/>
      <c r="G86" s="3"/>
      <c r="H86" s="3"/>
      <c r="I86" s="64" t="s">
        <v>72</v>
      </c>
      <c r="J86" s="65"/>
      <c r="K86" s="66"/>
      <c r="L86" s="3"/>
      <c r="M86" s="67" t="s">
        <v>24</v>
      </c>
      <c r="N86" s="68"/>
      <c r="O86" s="68"/>
      <c r="P86" s="69"/>
      <c r="Q86" s="30">
        <f>IF(AP84=0,"",AP84)</f>
      </c>
      <c r="R86" s="34">
        <f>IF(AZ84=0,"",AZ84)</f>
      </c>
      <c r="S86" s="53">
        <f>IF(AND(Q86="",U101="",R86=""),"",SUM(Q86:R86))</f>
      </c>
      <c r="T86" s="3"/>
      <c r="U86" s="3"/>
      <c r="V86" s="3"/>
      <c r="W86" s="3"/>
      <c r="X86" s="26"/>
      <c r="Y86" s="3"/>
      <c r="Z86" s="3"/>
      <c r="AA86" s="3"/>
      <c r="AB86" s="3"/>
      <c r="AC86" s="3"/>
      <c r="AD86" s="3"/>
      <c r="AE86" s="3"/>
      <c r="AF86" s="3"/>
      <c r="AG86" s="3"/>
      <c r="AK86">
        <f>AK85*AK82</f>
        <v>0</v>
      </c>
      <c r="AL86">
        <f>AL85*AL82</f>
        <v>0</v>
      </c>
      <c r="AM86">
        <f>AM85*AM82</f>
        <v>0</v>
      </c>
      <c r="AO86">
        <f>AO85*AO82</f>
        <v>0</v>
      </c>
      <c r="AS86" t="s">
        <v>54</v>
      </c>
      <c r="AT86" s="32">
        <f>SUM(AT82,AY82,BD82,BI82)</f>
        <v>0</v>
      </c>
      <c r="DX86" s="54"/>
      <c r="DY86" s="54"/>
      <c r="DZ86" s="54"/>
      <c r="EA86" s="54"/>
    </row>
    <row r="87" spans="1:46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67" t="s">
        <v>25</v>
      </c>
      <c r="N87" s="68"/>
      <c r="O87" s="68"/>
      <c r="P87" s="69"/>
      <c r="Q87" s="30">
        <f>IF(AQ84=0,"",AQ84)</f>
      </c>
      <c r="R87" s="34">
        <f>IF(BA84=0,"",BA84)</f>
      </c>
      <c r="S87" s="53">
        <f>IF(AND(Q87="",U102="",R87=""),"",SUM(Q87:R87))</f>
      </c>
      <c r="T87" s="3"/>
      <c r="U87" s="3"/>
      <c r="V87" s="3"/>
      <c r="W87" s="3"/>
      <c r="X87" s="27"/>
      <c r="Y87" s="3"/>
      <c r="Z87" s="3"/>
      <c r="AA87" s="3"/>
      <c r="AB87" s="3"/>
      <c r="AC87" s="70" t="s">
        <v>26</v>
      </c>
      <c r="AD87" s="71"/>
      <c r="AE87" s="72" t="s">
        <v>27</v>
      </c>
      <c r="AF87" s="73"/>
      <c r="AG87" s="3"/>
      <c r="AI87" t="s">
        <v>68</v>
      </c>
      <c r="AK87">
        <f>AK86+AL86+AM86+AO86</f>
        <v>0</v>
      </c>
      <c r="AT87">
        <f>IF(AT86=0,"",AT86)</f>
      </c>
    </row>
    <row r="88" spans="1:131" ht="14.25" thickBo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67" t="s">
        <v>28</v>
      </c>
      <c r="N88" s="68"/>
      <c r="O88" s="68"/>
      <c r="P88" s="69"/>
      <c r="Q88" s="35">
        <f>IF(AR84=0,"",AR84)</f>
      </c>
      <c r="R88" s="36">
        <f>IF(BB84=0,"",BB84)</f>
      </c>
      <c r="S88" s="53">
        <f>IF(AND(Q88="",U103="",R88=""),"",SUM(Q88:R88))</f>
      </c>
      <c r="T88" s="3"/>
      <c r="U88" s="3"/>
      <c r="V88" s="3"/>
      <c r="W88" s="3"/>
      <c r="X88" s="27"/>
      <c r="Y88" s="3"/>
      <c r="Z88" s="3"/>
      <c r="AA88" s="3"/>
      <c r="AB88" s="3"/>
      <c r="AC88" s="74"/>
      <c r="AD88" s="75"/>
      <c r="AE88" s="76"/>
      <c r="AF88" s="77"/>
      <c r="AG88" s="3"/>
      <c r="AI88" t="s">
        <v>69</v>
      </c>
      <c r="AK88">
        <f>ROUNDDOWN(AK87*0.1,0)</f>
        <v>0</v>
      </c>
      <c r="DX88" s="54"/>
      <c r="DY88" s="54"/>
      <c r="DZ88" s="54"/>
      <c r="EA88" s="54"/>
    </row>
    <row r="89" spans="1:37" ht="14.25" thickBo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56" t="s">
        <v>75</v>
      </c>
      <c r="N89" s="57"/>
      <c r="O89" s="57"/>
      <c r="P89" s="58"/>
      <c r="Q89" s="59">
        <f>IF(AO82=0,"",AO82)</f>
      </c>
      <c r="R89" s="60"/>
      <c r="S89" s="61"/>
      <c r="T89" s="6"/>
      <c r="U89" s="6"/>
      <c r="V89" s="6"/>
      <c r="W89" s="3"/>
      <c r="X89" s="27"/>
      <c r="Y89" s="3"/>
      <c r="Z89" s="3"/>
      <c r="AA89" s="3"/>
      <c r="AB89" s="3"/>
      <c r="AC89" s="3"/>
      <c r="AD89" s="3"/>
      <c r="AE89" s="3"/>
      <c r="AF89" s="3"/>
      <c r="AG89" s="3"/>
      <c r="AI89" t="s">
        <v>70</v>
      </c>
      <c r="AK89">
        <f>IF(OR(G7=37200,G7=9300,G7=4600),AK88,0)</f>
        <v>0</v>
      </c>
    </row>
    <row r="90" spans="1:131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62"/>
      <c r="Q90" s="62"/>
      <c r="R90" s="62"/>
      <c r="S90" s="62"/>
      <c r="T90" s="63"/>
      <c r="U90" s="63"/>
      <c r="V90" s="63"/>
      <c r="W90" s="63"/>
      <c r="X90" s="3"/>
      <c r="Y90" s="3"/>
      <c r="Z90" s="3"/>
      <c r="AA90" s="3"/>
      <c r="AB90" s="3"/>
      <c r="AC90" s="3"/>
      <c r="AD90" s="3"/>
      <c r="AE90" s="3"/>
      <c r="AF90" s="3"/>
      <c r="AG90" s="3"/>
      <c r="AI90" t="s">
        <v>82</v>
      </c>
      <c r="AK90">
        <f>IF(AK89&gt;G7,G7,AK89)</f>
        <v>0</v>
      </c>
      <c r="DX90" s="54"/>
      <c r="DY90" s="54"/>
      <c r="DZ90" s="54"/>
      <c r="EA90" s="54"/>
    </row>
    <row r="91" spans="35:37" ht="13.5" hidden="1">
      <c r="AI91" t="s">
        <v>89</v>
      </c>
      <c r="AK91">
        <f>AK87-AK90</f>
        <v>0</v>
      </c>
    </row>
    <row r="92" spans="128:131" ht="13.5" hidden="1">
      <c r="DX92" s="54"/>
      <c r="DY92" s="54"/>
      <c r="DZ92" s="54"/>
      <c r="EA92" s="54"/>
    </row>
    <row r="93" ht="13.5" hidden="1"/>
    <row r="94" spans="128:131" ht="13.5" hidden="1">
      <c r="DX94" s="54"/>
      <c r="DY94" s="54"/>
      <c r="DZ94" s="54"/>
      <c r="EA94" s="54"/>
    </row>
    <row r="95" ht="13.5" hidden="1"/>
    <row r="96" spans="128:131" ht="13.5">
      <c r="DX96" s="54"/>
      <c r="DY96" s="54"/>
      <c r="DZ96" s="54"/>
      <c r="EA96" s="54"/>
    </row>
    <row r="97" ht="13.5">
      <c r="U97" s="6"/>
    </row>
    <row r="98" spans="21:131" ht="13.5">
      <c r="U98" s="25"/>
      <c r="DX98" s="54"/>
      <c r="DY98" s="54"/>
      <c r="DZ98" s="54"/>
      <c r="EA98" s="54"/>
    </row>
    <row r="99" ht="13.5">
      <c r="U99" s="26"/>
    </row>
    <row r="100" spans="21:131" ht="13.5">
      <c r="U100" s="42"/>
      <c r="DX100" s="54"/>
      <c r="DY100" s="54"/>
      <c r="DZ100" s="54"/>
      <c r="EA100" s="54"/>
    </row>
    <row r="101" ht="13.5">
      <c r="U101" s="43"/>
    </row>
    <row r="102" spans="21:131" ht="13.5">
      <c r="U102" s="43"/>
      <c r="DX102" s="54"/>
      <c r="DY102" s="54"/>
      <c r="DZ102" s="54"/>
      <c r="EA102" s="54"/>
    </row>
    <row r="103" ht="13.5">
      <c r="U103" s="43"/>
    </row>
    <row r="104" spans="21:131" ht="13.5">
      <c r="U104" s="41"/>
      <c r="DX104" s="54"/>
      <c r="DY104" s="54"/>
      <c r="DZ104" s="54"/>
      <c r="EA104" s="54"/>
    </row>
    <row r="106" spans="128:131" ht="13.5">
      <c r="DX106" s="54"/>
      <c r="DY106" s="54"/>
      <c r="DZ106" s="54"/>
      <c r="EA106" s="54"/>
    </row>
    <row r="108" spans="128:131" ht="13.5">
      <c r="DX108" s="54"/>
      <c r="DY108" s="54"/>
      <c r="DZ108" s="54"/>
      <c r="EA108" s="54"/>
    </row>
    <row r="110" spans="128:131" ht="13.5">
      <c r="DX110" s="54"/>
      <c r="DY110" s="54"/>
      <c r="DZ110" s="54"/>
      <c r="EA110" s="54"/>
    </row>
    <row r="112" spans="128:131" ht="13.5">
      <c r="DX112" s="54"/>
      <c r="DY112" s="54"/>
      <c r="DZ112" s="54"/>
      <c r="EA112" s="54"/>
    </row>
    <row r="114" spans="128:131" ht="13.5">
      <c r="DX114" s="54"/>
      <c r="DY114" s="54"/>
      <c r="DZ114" s="54"/>
      <c r="EA114" s="54"/>
    </row>
    <row r="116" spans="128:131" ht="13.5">
      <c r="DX116" s="54"/>
      <c r="DY116" s="54"/>
      <c r="DZ116" s="54"/>
      <c r="EA116" s="54"/>
    </row>
    <row r="118" spans="128:131" ht="13.5">
      <c r="DX118" s="54"/>
      <c r="DY118" s="54"/>
      <c r="DZ118" s="54"/>
      <c r="EA118" s="54"/>
    </row>
    <row r="120" spans="128:131" ht="13.5">
      <c r="DX120" s="54"/>
      <c r="DY120" s="54"/>
      <c r="DZ120" s="54"/>
      <c r="EA120" s="54"/>
    </row>
    <row r="122" spans="128:131" ht="13.5">
      <c r="DX122" s="54"/>
      <c r="DY122" s="54"/>
      <c r="DZ122" s="54"/>
      <c r="EA122" s="54"/>
    </row>
    <row r="124" spans="128:131" ht="13.5">
      <c r="DX124" s="54"/>
      <c r="DY124" s="54"/>
      <c r="DZ124" s="54"/>
      <c r="EA124" s="54"/>
    </row>
    <row r="126" spans="128:131" ht="13.5">
      <c r="DX126" s="54"/>
      <c r="DY126" s="54"/>
      <c r="DZ126" s="54"/>
      <c r="EA126" s="54"/>
    </row>
    <row r="128" spans="128:131" ht="13.5">
      <c r="DX128" s="54"/>
      <c r="DY128" s="54"/>
      <c r="DZ128" s="54"/>
      <c r="EA128" s="54"/>
    </row>
    <row r="130" spans="128:131" ht="13.5">
      <c r="DX130" s="54"/>
      <c r="DY130" s="54"/>
      <c r="DZ130" s="54"/>
      <c r="EA130" s="54"/>
    </row>
    <row r="132" spans="128:131" ht="13.5">
      <c r="DX132" s="54"/>
      <c r="DY132" s="54"/>
      <c r="DZ132" s="54"/>
      <c r="EA132" s="54"/>
    </row>
    <row r="134" spans="128:131" ht="13.5">
      <c r="DX134" s="54"/>
      <c r="DY134" s="54"/>
      <c r="DZ134" s="54"/>
      <c r="EA134" s="54"/>
    </row>
    <row r="136" spans="128:131" ht="13.5">
      <c r="DX136" s="54"/>
      <c r="DY136" s="54"/>
      <c r="DZ136" s="54"/>
      <c r="EA136" s="54"/>
    </row>
    <row r="138" spans="128:131" ht="13.5">
      <c r="DX138" s="54"/>
      <c r="DY138" s="54"/>
      <c r="DZ138" s="54"/>
      <c r="EA138" s="54"/>
    </row>
    <row r="140" spans="128:131" ht="13.5">
      <c r="DX140" s="54"/>
      <c r="DY140" s="54"/>
      <c r="DZ140" s="54"/>
      <c r="EA140" s="54"/>
    </row>
    <row r="142" spans="128:131" ht="13.5">
      <c r="DX142" s="54"/>
      <c r="DY142" s="54"/>
      <c r="DZ142" s="54"/>
      <c r="EA142" s="54"/>
    </row>
    <row r="144" spans="128:131" ht="13.5">
      <c r="DX144" s="54"/>
      <c r="DY144" s="54"/>
      <c r="DZ144" s="54"/>
      <c r="EA144" s="54"/>
    </row>
    <row r="146" spans="128:131" ht="13.5">
      <c r="DX146" s="54"/>
      <c r="DY146" s="54"/>
      <c r="DZ146" s="54"/>
      <c r="EA146" s="54"/>
    </row>
    <row r="148" spans="128:131" ht="13.5">
      <c r="DX148" s="54"/>
      <c r="DY148" s="54"/>
      <c r="DZ148" s="54"/>
      <c r="EA148" s="54"/>
    </row>
    <row r="150" spans="128:131" ht="13.5">
      <c r="DX150" s="54"/>
      <c r="DY150" s="54"/>
      <c r="DZ150" s="54"/>
      <c r="EA150" s="54"/>
    </row>
    <row r="152" spans="128:131" ht="13.5">
      <c r="DX152" s="54"/>
      <c r="DY152" s="54"/>
      <c r="DZ152" s="54"/>
      <c r="EA152" s="54"/>
    </row>
    <row r="154" spans="128:131" ht="13.5">
      <c r="DX154" s="54"/>
      <c r="DY154" s="54"/>
      <c r="DZ154" s="54"/>
      <c r="EA154" s="54"/>
    </row>
    <row r="156" spans="128:131" ht="13.5">
      <c r="DX156" s="54"/>
      <c r="DY156" s="54"/>
      <c r="DZ156" s="54"/>
      <c r="EA156" s="54"/>
    </row>
    <row r="158" spans="128:131" ht="13.5">
      <c r="DX158" s="54"/>
      <c r="DY158" s="54"/>
      <c r="DZ158" s="54"/>
      <c r="EA158" s="54"/>
    </row>
    <row r="160" spans="128:131" ht="13.5">
      <c r="DX160" s="54"/>
      <c r="DY160" s="54"/>
      <c r="DZ160" s="54"/>
      <c r="EA160" s="54"/>
    </row>
    <row r="162" spans="128:131" ht="13.5">
      <c r="DX162" s="54"/>
      <c r="DY162" s="54"/>
      <c r="DZ162" s="54"/>
      <c r="EA162" s="54"/>
    </row>
    <row r="164" spans="128:131" ht="13.5">
      <c r="DX164" s="54"/>
      <c r="DY164" s="54"/>
      <c r="DZ164" s="54"/>
      <c r="EA164" s="54"/>
    </row>
    <row r="166" spans="128:131" ht="13.5">
      <c r="DX166" s="54"/>
      <c r="DY166" s="54"/>
      <c r="DZ166" s="54"/>
      <c r="EA166" s="54"/>
    </row>
    <row r="168" spans="128:131" ht="13.5">
      <c r="DX168" s="54"/>
      <c r="DY168" s="54"/>
      <c r="DZ168" s="54"/>
      <c r="EA168" s="54"/>
    </row>
    <row r="170" spans="128:131" ht="13.5">
      <c r="DX170" s="54"/>
      <c r="DY170" s="54"/>
      <c r="DZ170" s="54"/>
      <c r="EA170" s="54"/>
    </row>
    <row r="172" spans="128:131" ht="13.5">
      <c r="DX172" s="54"/>
      <c r="DY172" s="54"/>
      <c r="DZ172" s="54"/>
      <c r="EA172" s="54"/>
    </row>
    <row r="174" spans="128:131" ht="13.5">
      <c r="DX174" s="54"/>
      <c r="DY174" s="54"/>
      <c r="DZ174" s="54"/>
      <c r="EA174" s="54"/>
    </row>
    <row r="176" spans="128:131" ht="13.5">
      <c r="DX176" s="54"/>
      <c r="DY176" s="54"/>
      <c r="DZ176" s="54"/>
      <c r="EA176" s="54"/>
    </row>
    <row r="178" spans="128:131" ht="13.5">
      <c r="DX178" s="54"/>
      <c r="DY178" s="54"/>
      <c r="DZ178" s="54"/>
      <c r="EA178" s="54"/>
    </row>
    <row r="180" spans="128:131" ht="13.5">
      <c r="DX180" s="54"/>
      <c r="DY180" s="54"/>
      <c r="DZ180" s="54"/>
      <c r="EA180" s="54"/>
    </row>
    <row r="182" spans="128:131" ht="13.5">
      <c r="DX182" s="54"/>
      <c r="DY182" s="54"/>
      <c r="DZ182" s="54"/>
      <c r="EA182" s="54"/>
    </row>
    <row r="184" spans="128:131" ht="13.5">
      <c r="DX184" s="54"/>
      <c r="DY184" s="54"/>
      <c r="DZ184" s="54"/>
      <c r="EA184" s="54"/>
    </row>
    <row r="186" spans="128:131" ht="13.5">
      <c r="DX186" s="54"/>
      <c r="DY186" s="54"/>
      <c r="DZ186" s="54"/>
      <c r="EA186" s="54"/>
    </row>
    <row r="188" spans="128:131" ht="13.5">
      <c r="DX188" s="54"/>
      <c r="DY188" s="54"/>
      <c r="DZ188" s="54"/>
      <c r="EA188" s="54"/>
    </row>
    <row r="190" spans="128:131" ht="13.5">
      <c r="DX190" s="54"/>
      <c r="DY190" s="54"/>
      <c r="DZ190" s="54"/>
      <c r="EA190" s="54"/>
    </row>
    <row r="192" spans="128:131" ht="13.5">
      <c r="DX192" s="54"/>
      <c r="DY192" s="54"/>
      <c r="DZ192" s="54"/>
      <c r="EA192" s="54"/>
    </row>
    <row r="194" spans="128:131" ht="13.5">
      <c r="DX194" s="54"/>
      <c r="DY194" s="54"/>
      <c r="DZ194" s="54"/>
      <c r="EA194" s="54"/>
    </row>
    <row r="196" spans="128:131" ht="13.5">
      <c r="DX196" s="54"/>
      <c r="DY196" s="54"/>
      <c r="DZ196" s="54"/>
      <c r="EA196" s="54"/>
    </row>
    <row r="198" spans="128:131" ht="13.5">
      <c r="DX198" s="54"/>
      <c r="DY198" s="54"/>
      <c r="DZ198" s="54"/>
      <c r="EA198" s="54"/>
    </row>
    <row r="200" spans="128:131" ht="13.5">
      <c r="DX200" s="54"/>
      <c r="DY200" s="54"/>
      <c r="DZ200" s="54"/>
      <c r="EA200" s="54"/>
    </row>
  </sheetData>
  <sheetProtection password="CA86" sheet="1"/>
  <mergeCells count="3703">
    <mergeCell ref="A1:AG1"/>
    <mergeCell ref="A4:D4"/>
    <mergeCell ref="T4:V4"/>
    <mergeCell ref="A5:D5"/>
    <mergeCell ref="E5:M5"/>
    <mergeCell ref="AD5:AE5"/>
    <mergeCell ref="A6:D6"/>
    <mergeCell ref="E6:M6"/>
    <mergeCell ref="N6:R7"/>
    <mergeCell ref="T6:V6"/>
    <mergeCell ref="A7:F7"/>
    <mergeCell ref="G7:L7"/>
    <mergeCell ref="T7:AF7"/>
    <mergeCell ref="A8:D8"/>
    <mergeCell ref="E8:M8"/>
    <mergeCell ref="N8:R9"/>
    <mergeCell ref="T8:AF8"/>
    <mergeCell ref="A9:D9"/>
    <mergeCell ref="F9:G9"/>
    <mergeCell ref="I9:J9"/>
    <mergeCell ref="L9:M9"/>
    <mergeCell ref="T9:U9"/>
    <mergeCell ref="V9:AF9"/>
    <mergeCell ref="T15:Y15"/>
    <mergeCell ref="A10:D10"/>
    <mergeCell ref="F10:G10"/>
    <mergeCell ref="I10:J10"/>
    <mergeCell ref="L10:M10"/>
    <mergeCell ref="N10:R11"/>
    <mergeCell ref="A11:D11"/>
    <mergeCell ref="F11:G11"/>
    <mergeCell ref="I11:J11"/>
    <mergeCell ref="L11:M11"/>
    <mergeCell ref="B12:R12"/>
    <mergeCell ref="A13:G13"/>
    <mergeCell ref="A14:J14"/>
    <mergeCell ref="A15:A17"/>
    <mergeCell ref="B15:B17"/>
    <mergeCell ref="C15:C17"/>
    <mergeCell ref="D15:K15"/>
    <mergeCell ref="L15:S15"/>
    <mergeCell ref="D16:G17"/>
    <mergeCell ref="H16:K17"/>
    <mergeCell ref="L16:O17"/>
    <mergeCell ref="P16:S17"/>
    <mergeCell ref="T16:U17"/>
    <mergeCell ref="V16:W17"/>
    <mergeCell ref="X16:Y17"/>
    <mergeCell ref="AP16:AR16"/>
    <mergeCell ref="AU16:AW16"/>
    <mergeCell ref="AZ16:BB16"/>
    <mergeCell ref="BE16:BG16"/>
    <mergeCell ref="BR16:BV16"/>
    <mergeCell ref="Z15:Z17"/>
    <mergeCell ref="AA15:AA17"/>
    <mergeCell ref="AB15:AD17"/>
    <mergeCell ref="AE15:AG17"/>
    <mergeCell ref="BW16:CC16"/>
    <mergeCell ref="CD16:CK16"/>
    <mergeCell ref="CL16:CS16"/>
    <mergeCell ref="CT16:CY16"/>
    <mergeCell ref="DA16:DB16"/>
    <mergeCell ref="DD16:DE16"/>
    <mergeCell ref="DG16:DH16"/>
    <mergeCell ref="DJ16:DK16"/>
    <mergeCell ref="DM16:DN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U19"/>
    <mergeCell ref="V18:W19"/>
    <mergeCell ref="X18:Y19"/>
    <mergeCell ref="Z18:Z19"/>
    <mergeCell ref="AA18:AA19"/>
    <mergeCell ref="AB18:AD19"/>
    <mergeCell ref="AE18:AG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BD18:BD19"/>
    <mergeCell ref="BE18:BE19"/>
    <mergeCell ref="BF18:BF19"/>
    <mergeCell ref="BG18:BG19"/>
    <mergeCell ref="BH18:BH19"/>
    <mergeCell ref="BI18:BI19"/>
    <mergeCell ref="BO18:BO19"/>
    <mergeCell ref="BP18:BP19"/>
    <mergeCell ref="BQ18:BQ19"/>
    <mergeCell ref="BR18:BR19"/>
    <mergeCell ref="BS18:BS19"/>
    <mergeCell ref="BT18:BT19"/>
    <mergeCell ref="BU18:BU19"/>
    <mergeCell ref="BV18:BV19"/>
    <mergeCell ref="BW18:BW19"/>
    <mergeCell ref="BX18:BX19"/>
    <mergeCell ref="BY18:BY19"/>
    <mergeCell ref="BZ18:BZ19"/>
    <mergeCell ref="CA18:CA19"/>
    <mergeCell ref="CB18:CB19"/>
    <mergeCell ref="CC18:CC19"/>
    <mergeCell ref="CD18:CD19"/>
    <mergeCell ref="CE18:CE19"/>
    <mergeCell ref="CF18:CF19"/>
    <mergeCell ref="CG18:CG19"/>
    <mergeCell ref="CH18:CH19"/>
    <mergeCell ref="CI18:CI19"/>
    <mergeCell ref="CJ18:CJ19"/>
    <mergeCell ref="CK18:CK19"/>
    <mergeCell ref="CL18:CL19"/>
    <mergeCell ref="CM18:CM19"/>
    <mergeCell ref="CN18:CN19"/>
    <mergeCell ref="CO18:CO19"/>
    <mergeCell ref="CP18:CP19"/>
    <mergeCell ref="CQ18:CQ19"/>
    <mergeCell ref="CR18:CR19"/>
    <mergeCell ref="CS18:CS19"/>
    <mergeCell ref="CT18:CT19"/>
    <mergeCell ref="CU18:CU19"/>
    <mergeCell ref="CV18:CV19"/>
    <mergeCell ref="CW18:CW19"/>
    <mergeCell ref="CX18:CX19"/>
    <mergeCell ref="CY18:CY19"/>
    <mergeCell ref="CZ18:CZ19"/>
    <mergeCell ref="DA18:DA19"/>
    <mergeCell ref="DB18:DB19"/>
    <mergeCell ref="DC18:DC19"/>
    <mergeCell ref="DD18:DD19"/>
    <mergeCell ref="DE18:DE19"/>
    <mergeCell ref="DF18:DF19"/>
    <mergeCell ref="DG18:DG19"/>
    <mergeCell ref="DH18:DH19"/>
    <mergeCell ref="DI18:DI19"/>
    <mergeCell ref="DJ18:DJ19"/>
    <mergeCell ref="DK18:DK19"/>
    <mergeCell ref="DL18:DL19"/>
    <mergeCell ref="DM18:DM19"/>
    <mergeCell ref="DN18:DN19"/>
    <mergeCell ref="DO18:DO19"/>
    <mergeCell ref="DP18:DP19"/>
    <mergeCell ref="DQ18:DQ19"/>
    <mergeCell ref="DR18:DR19"/>
    <mergeCell ref="DS18:DS19"/>
    <mergeCell ref="DT18:DT19"/>
    <mergeCell ref="DU18:DU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U21"/>
    <mergeCell ref="V20:W21"/>
    <mergeCell ref="X20:Y21"/>
    <mergeCell ref="Z20:Z21"/>
    <mergeCell ref="AA20:AA21"/>
    <mergeCell ref="AB20:AD21"/>
    <mergeCell ref="AE20:AG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BE20:BE21"/>
    <mergeCell ref="BF20:BF21"/>
    <mergeCell ref="BG20:BG21"/>
    <mergeCell ref="BH20:BH21"/>
    <mergeCell ref="BI20:BI21"/>
    <mergeCell ref="BO20:BO21"/>
    <mergeCell ref="BP20:BP21"/>
    <mergeCell ref="BQ20:BQ21"/>
    <mergeCell ref="BR20:BR21"/>
    <mergeCell ref="BS20:BS21"/>
    <mergeCell ref="BT20:BT21"/>
    <mergeCell ref="BU20:BU21"/>
    <mergeCell ref="BV20:BV21"/>
    <mergeCell ref="BW20:BW21"/>
    <mergeCell ref="BX20:BX21"/>
    <mergeCell ref="BY20:BY21"/>
    <mergeCell ref="BZ20:BZ21"/>
    <mergeCell ref="CA20:CA21"/>
    <mergeCell ref="CB20:CB21"/>
    <mergeCell ref="CC20:CC21"/>
    <mergeCell ref="CD20:CD21"/>
    <mergeCell ref="CE20:CE21"/>
    <mergeCell ref="CF20:CF21"/>
    <mergeCell ref="CG20:CG21"/>
    <mergeCell ref="CH20:CH21"/>
    <mergeCell ref="CI20:CI21"/>
    <mergeCell ref="CJ20:CJ21"/>
    <mergeCell ref="CK20:CK21"/>
    <mergeCell ref="CL20:CL21"/>
    <mergeCell ref="CM20:CM21"/>
    <mergeCell ref="CN20:CN21"/>
    <mergeCell ref="CO20:CO21"/>
    <mergeCell ref="CP20:CP21"/>
    <mergeCell ref="CQ20:CQ21"/>
    <mergeCell ref="CR20:CR21"/>
    <mergeCell ref="CS20:CS21"/>
    <mergeCell ref="CT20:CT21"/>
    <mergeCell ref="CU20:CU21"/>
    <mergeCell ref="CV20:CV21"/>
    <mergeCell ref="CW20:CW21"/>
    <mergeCell ref="CX20:CX21"/>
    <mergeCell ref="CY20:CY21"/>
    <mergeCell ref="CZ20:CZ21"/>
    <mergeCell ref="DA20:DA21"/>
    <mergeCell ref="DB20:DB21"/>
    <mergeCell ref="DC20:DC21"/>
    <mergeCell ref="DD20:DD21"/>
    <mergeCell ref="DE20:DE21"/>
    <mergeCell ref="DF20:DF21"/>
    <mergeCell ref="DG20:DG21"/>
    <mergeCell ref="DH20:DH21"/>
    <mergeCell ref="DI20:DI21"/>
    <mergeCell ref="DJ20:DJ21"/>
    <mergeCell ref="DK20:DK21"/>
    <mergeCell ref="DL20:DL21"/>
    <mergeCell ref="DM20:DM21"/>
    <mergeCell ref="DN20:DN21"/>
    <mergeCell ref="DO20:DO21"/>
    <mergeCell ref="DP20:DP21"/>
    <mergeCell ref="DQ20:DQ21"/>
    <mergeCell ref="DR20:DR21"/>
    <mergeCell ref="DS20:DS21"/>
    <mergeCell ref="DT20:DT21"/>
    <mergeCell ref="DU20:DU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U23"/>
    <mergeCell ref="V22:W23"/>
    <mergeCell ref="X22:Y23"/>
    <mergeCell ref="Z22:Z23"/>
    <mergeCell ref="AA22:AA23"/>
    <mergeCell ref="AB22:AD23"/>
    <mergeCell ref="AE22:AG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BB22:BB23"/>
    <mergeCell ref="BC22:BC23"/>
    <mergeCell ref="BD22:BD23"/>
    <mergeCell ref="BE22:BE23"/>
    <mergeCell ref="BF22:BF23"/>
    <mergeCell ref="BG22:BG23"/>
    <mergeCell ref="BH22:BH23"/>
    <mergeCell ref="BI22:BI23"/>
    <mergeCell ref="BO22:BO23"/>
    <mergeCell ref="BP22:BP23"/>
    <mergeCell ref="BQ22:BQ23"/>
    <mergeCell ref="BR22:BR23"/>
    <mergeCell ref="BS22:BS23"/>
    <mergeCell ref="BT22:BT23"/>
    <mergeCell ref="BU22:BU23"/>
    <mergeCell ref="BV22:BV23"/>
    <mergeCell ref="BW22:BW23"/>
    <mergeCell ref="BX22:BX23"/>
    <mergeCell ref="BY22:BY23"/>
    <mergeCell ref="BZ22:BZ23"/>
    <mergeCell ref="CA22:CA23"/>
    <mergeCell ref="CB22:CB23"/>
    <mergeCell ref="CC22:CC23"/>
    <mergeCell ref="CD22:CD23"/>
    <mergeCell ref="CE22:CE23"/>
    <mergeCell ref="CF22:CF23"/>
    <mergeCell ref="CG22:CG23"/>
    <mergeCell ref="CH22:CH23"/>
    <mergeCell ref="CI22:CI23"/>
    <mergeCell ref="CJ22:CJ23"/>
    <mergeCell ref="CK22:CK23"/>
    <mergeCell ref="CL22:CL23"/>
    <mergeCell ref="CM22:CM23"/>
    <mergeCell ref="CN22:CN23"/>
    <mergeCell ref="CO22:CO23"/>
    <mergeCell ref="CP22:CP23"/>
    <mergeCell ref="CQ22:CQ23"/>
    <mergeCell ref="CR22:CR23"/>
    <mergeCell ref="CS22:CS23"/>
    <mergeCell ref="CT22:CT23"/>
    <mergeCell ref="CU22:CU23"/>
    <mergeCell ref="CV22:CV23"/>
    <mergeCell ref="CW22:CW23"/>
    <mergeCell ref="CX22:CX23"/>
    <mergeCell ref="CY22:CY23"/>
    <mergeCell ref="CZ22:CZ23"/>
    <mergeCell ref="DA22:DA23"/>
    <mergeCell ref="DB22:DB23"/>
    <mergeCell ref="DC22:DC23"/>
    <mergeCell ref="DD22:DD23"/>
    <mergeCell ref="DE22:DE23"/>
    <mergeCell ref="DF22:DF23"/>
    <mergeCell ref="DG22:DG23"/>
    <mergeCell ref="DH22:DH23"/>
    <mergeCell ref="DI22:DI23"/>
    <mergeCell ref="DJ22:DJ23"/>
    <mergeCell ref="DK22:DK23"/>
    <mergeCell ref="DL22:DL23"/>
    <mergeCell ref="DM22:DM23"/>
    <mergeCell ref="DN22:DN23"/>
    <mergeCell ref="DO22:DO23"/>
    <mergeCell ref="DP22:DP23"/>
    <mergeCell ref="DQ22:DQ23"/>
    <mergeCell ref="DR22:DR23"/>
    <mergeCell ref="DS22:DS23"/>
    <mergeCell ref="DT22:DT23"/>
    <mergeCell ref="DU22:DU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U25"/>
    <mergeCell ref="V24:W25"/>
    <mergeCell ref="X24:Y25"/>
    <mergeCell ref="Z24:Z25"/>
    <mergeCell ref="AA24:AA25"/>
    <mergeCell ref="AB24:AD25"/>
    <mergeCell ref="AE24:AG25"/>
    <mergeCell ref="AI24:AI25"/>
    <mergeCell ref="AJ24:AJ25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AS24:AS25"/>
    <mergeCell ref="AT24:AT25"/>
    <mergeCell ref="AU24:AU25"/>
    <mergeCell ref="AV24:AV25"/>
    <mergeCell ref="AW24:AW25"/>
    <mergeCell ref="AX24:AX25"/>
    <mergeCell ref="AY24:AY25"/>
    <mergeCell ref="AZ24:AZ25"/>
    <mergeCell ref="BA24:BA25"/>
    <mergeCell ref="BB24:BB25"/>
    <mergeCell ref="BC24:BC25"/>
    <mergeCell ref="BD24:BD25"/>
    <mergeCell ref="BE24:BE25"/>
    <mergeCell ref="BF24:BF25"/>
    <mergeCell ref="BG24:BG25"/>
    <mergeCell ref="BH24:BH25"/>
    <mergeCell ref="BI24:BI25"/>
    <mergeCell ref="BO24:BO25"/>
    <mergeCell ref="BP24:BP25"/>
    <mergeCell ref="BQ24:BQ25"/>
    <mergeCell ref="BR24:BR25"/>
    <mergeCell ref="BS24:BS25"/>
    <mergeCell ref="BT24:BT25"/>
    <mergeCell ref="BU24:BU25"/>
    <mergeCell ref="BV24:BV25"/>
    <mergeCell ref="BW24:BW25"/>
    <mergeCell ref="BX24:BX25"/>
    <mergeCell ref="BY24:BY25"/>
    <mergeCell ref="BZ24:BZ25"/>
    <mergeCell ref="CA24:CA25"/>
    <mergeCell ref="CB24:CB25"/>
    <mergeCell ref="CC24:CC25"/>
    <mergeCell ref="CD24:CD25"/>
    <mergeCell ref="CE24:CE25"/>
    <mergeCell ref="CF24:CF25"/>
    <mergeCell ref="CG24:CG25"/>
    <mergeCell ref="CH24:CH25"/>
    <mergeCell ref="CI24:CI25"/>
    <mergeCell ref="CJ24:CJ25"/>
    <mergeCell ref="CK24:CK25"/>
    <mergeCell ref="CL24:CL25"/>
    <mergeCell ref="CM24:CM25"/>
    <mergeCell ref="CN24:CN25"/>
    <mergeCell ref="CO24:CO25"/>
    <mergeCell ref="CP24:CP25"/>
    <mergeCell ref="CQ24:CQ25"/>
    <mergeCell ref="CR24:CR25"/>
    <mergeCell ref="CS24:CS25"/>
    <mergeCell ref="CT24:CT25"/>
    <mergeCell ref="CU24:CU25"/>
    <mergeCell ref="CV24:CV25"/>
    <mergeCell ref="CW24:CW25"/>
    <mergeCell ref="CX24:CX25"/>
    <mergeCell ref="CY24:CY25"/>
    <mergeCell ref="CZ24:CZ25"/>
    <mergeCell ref="DA24:DA25"/>
    <mergeCell ref="DB24:DB25"/>
    <mergeCell ref="DC24:DC25"/>
    <mergeCell ref="DD24:DD25"/>
    <mergeCell ref="DE24:DE25"/>
    <mergeCell ref="DF24:DF25"/>
    <mergeCell ref="DG24:DG25"/>
    <mergeCell ref="DH24:DH25"/>
    <mergeCell ref="DI24:DI25"/>
    <mergeCell ref="DJ24:DJ25"/>
    <mergeCell ref="DK24:DK25"/>
    <mergeCell ref="DL24:DL25"/>
    <mergeCell ref="DM24:DM25"/>
    <mergeCell ref="DN24:DN25"/>
    <mergeCell ref="DO24:DO25"/>
    <mergeCell ref="DP24:DP25"/>
    <mergeCell ref="DQ24:DQ25"/>
    <mergeCell ref="DR24:DR25"/>
    <mergeCell ref="DS24:DS25"/>
    <mergeCell ref="DT24:DT25"/>
    <mergeCell ref="DU24:DU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U27"/>
    <mergeCell ref="V26:W27"/>
    <mergeCell ref="X26:Y27"/>
    <mergeCell ref="Z26:Z27"/>
    <mergeCell ref="AA26:AA27"/>
    <mergeCell ref="AB26:AD27"/>
    <mergeCell ref="AE26:AG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BE26:BE27"/>
    <mergeCell ref="BF26:BF27"/>
    <mergeCell ref="BG26:BG27"/>
    <mergeCell ref="BH26:BH27"/>
    <mergeCell ref="BI26:BI27"/>
    <mergeCell ref="BO26:BO27"/>
    <mergeCell ref="BP26:BP27"/>
    <mergeCell ref="BQ26:BQ27"/>
    <mergeCell ref="BR26:BR27"/>
    <mergeCell ref="BS26:BS27"/>
    <mergeCell ref="BT26:BT27"/>
    <mergeCell ref="BU26:BU27"/>
    <mergeCell ref="BV26:BV27"/>
    <mergeCell ref="BW26:BW27"/>
    <mergeCell ref="BX26:BX27"/>
    <mergeCell ref="BY26:BY27"/>
    <mergeCell ref="BZ26:BZ27"/>
    <mergeCell ref="CA26:CA27"/>
    <mergeCell ref="CB26:CB27"/>
    <mergeCell ref="CC26:CC27"/>
    <mergeCell ref="CD26:CD27"/>
    <mergeCell ref="CE26:CE27"/>
    <mergeCell ref="CF26:CF27"/>
    <mergeCell ref="CG26:CG27"/>
    <mergeCell ref="CH26:CH27"/>
    <mergeCell ref="CI26:CI27"/>
    <mergeCell ref="CJ26:CJ27"/>
    <mergeCell ref="CK26:CK27"/>
    <mergeCell ref="CL26:CL27"/>
    <mergeCell ref="CM26:CM27"/>
    <mergeCell ref="CN26:CN27"/>
    <mergeCell ref="CO26:CO27"/>
    <mergeCell ref="CP26:CP27"/>
    <mergeCell ref="CQ26:CQ27"/>
    <mergeCell ref="CR26:CR27"/>
    <mergeCell ref="CS26:CS27"/>
    <mergeCell ref="CT26:CT27"/>
    <mergeCell ref="CU26:CU27"/>
    <mergeCell ref="CV26:CV27"/>
    <mergeCell ref="CW26:CW27"/>
    <mergeCell ref="CX26:CX27"/>
    <mergeCell ref="CY26:CY27"/>
    <mergeCell ref="CZ26:CZ27"/>
    <mergeCell ref="DA26:DA27"/>
    <mergeCell ref="DB26:DB27"/>
    <mergeCell ref="DC26:DC27"/>
    <mergeCell ref="DD26:DD27"/>
    <mergeCell ref="DE26:DE27"/>
    <mergeCell ref="DF26:DF27"/>
    <mergeCell ref="DG26:DG27"/>
    <mergeCell ref="DH26:DH27"/>
    <mergeCell ref="DI26:DI27"/>
    <mergeCell ref="DJ26:DJ27"/>
    <mergeCell ref="DK26:DK27"/>
    <mergeCell ref="DL26:DL27"/>
    <mergeCell ref="DM26:DM27"/>
    <mergeCell ref="DN26:DN27"/>
    <mergeCell ref="DO26:DO27"/>
    <mergeCell ref="DP26:DP27"/>
    <mergeCell ref="DQ26:DQ27"/>
    <mergeCell ref="DR26:DR27"/>
    <mergeCell ref="DS26:DS27"/>
    <mergeCell ref="DT26:DT27"/>
    <mergeCell ref="DU26:DU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U29"/>
    <mergeCell ref="V28:W29"/>
    <mergeCell ref="X28:Y29"/>
    <mergeCell ref="Z28:Z29"/>
    <mergeCell ref="AA28:AA29"/>
    <mergeCell ref="AB28:AD29"/>
    <mergeCell ref="AE28:AG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BB28:BB29"/>
    <mergeCell ref="BC28:BC29"/>
    <mergeCell ref="BD28:BD29"/>
    <mergeCell ref="BE28:BE29"/>
    <mergeCell ref="BF28:BF29"/>
    <mergeCell ref="BG28:BG29"/>
    <mergeCell ref="BH28:BH29"/>
    <mergeCell ref="BI28:BI29"/>
    <mergeCell ref="BO28:BO29"/>
    <mergeCell ref="BP28:BP29"/>
    <mergeCell ref="BQ28:BQ29"/>
    <mergeCell ref="BR28:BR29"/>
    <mergeCell ref="BS28:BS29"/>
    <mergeCell ref="BT28:BT29"/>
    <mergeCell ref="BU28:BU29"/>
    <mergeCell ref="BV28:BV29"/>
    <mergeCell ref="BW28:BW29"/>
    <mergeCell ref="BX28:BX29"/>
    <mergeCell ref="BY28:BY29"/>
    <mergeCell ref="BZ28:BZ29"/>
    <mergeCell ref="CA28:CA29"/>
    <mergeCell ref="CB28:CB29"/>
    <mergeCell ref="CC28:CC29"/>
    <mergeCell ref="CD28:CD29"/>
    <mergeCell ref="CE28:CE29"/>
    <mergeCell ref="CF28:CF29"/>
    <mergeCell ref="CG28:CG29"/>
    <mergeCell ref="CH28:CH29"/>
    <mergeCell ref="CI28:CI29"/>
    <mergeCell ref="CJ28:CJ29"/>
    <mergeCell ref="CK28:CK29"/>
    <mergeCell ref="CL28:CL29"/>
    <mergeCell ref="CM28:CM29"/>
    <mergeCell ref="CN28:CN29"/>
    <mergeCell ref="CO28:CO29"/>
    <mergeCell ref="CP28:CP29"/>
    <mergeCell ref="CQ28:CQ29"/>
    <mergeCell ref="CR28:CR29"/>
    <mergeCell ref="CS28:CS29"/>
    <mergeCell ref="CT28:CT29"/>
    <mergeCell ref="CU28:CU29"/>
    <mergeCell ref="CV28:CV29"/>
    <mergeCell ref="CW28:CW29"/>
    <mergeCell ref="CX28:CX29"/>
    <mergeCell ref="CY28:CY29"/>
    <mergeCell ref="CZ28:CZ29"/>
    <mergeCell ref="DA28:DA29"/>
    <mergeCell ref="DB28:DB29"/>
    <mergeCell ref="DC28:DC29"/>
    <mergeCell ref="DD28:DD29"/>
    <mergeCell ref="DE28:DE29"/>
    <mergeCell ref="DF28:DF29"/>
    <mergeCell ref="DG28:DG29"/>
    <mergeCell ref="DH28:DH29"/>
    <mergeCell ref="DI28:DI29"/>
    <mergeCell ref="DJ28:DJ29"/>
    <mergeCell ref="DK28:DK29"/>
    <mergeCell ref="DL28:DL29"/>
    <mergeCell ref="DM28:DM29"/>
    <mergeCell ref="DN28:DN29"/>
    <mergeCell ref="DO28:DO29"/>
    <mergeCell ref="DP28:DP29"/>
    <mergeCell ref="DQ28:DQ29"/>
    <mergeCell ref="DR28:DR29"/>
    <mergeCell ref="DS28:DS29"/>
    <mergeCell ref="DT28:DT29"/>
    <mergeCell ref="DU28:DU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U31"/>
    <mergeCell ref="V30:W31"/>
    <mergeCell ref="X30:Y31"/>
    <mergeCell ref="Z30:Z31"/>
    <mergeCell ref="AA30:AA31"/>
    <mergeCell ref="AB30:AD31"/>
    <mergeCell ref="AE30:AG31"/>
    <mergeCell ref="AI30:AI31"/>
    <mergeCell ref="AJ30:AJ31"/>
    <mergeCell ref="AK30:AK31"/>
    <mergeCell ref="AL30:AL31"/>
    <mergeCell ref="AM30:AM31"/>
    <mergeCell ref="AN30:AN31"/>
    <mergeCell ref="AO30:AO31"/>
    <mergeCell ref="AP30:AP31"/>
    <mergeCell ref="AQ30:AQ31"/>
    <mergeCell ref="AR30:AR31"/>
    <mergeCell ref="AS30:AS31"/>
    <mergeCell ref="AT30:AT31"/>
    <mergeCell ref="AU30:AU31"/>
    <mergeCell ref="AV30:AV31"/>
    <mergeCell ref="AW30:AW31"/>
    <mergeCell ref="AX30:AX31"/>
    <mergeCell ref="AY30:AY31"/>
    <mergeCell ref="AZ30:AZ31"/>
    <mergeCell ref="BA30:BA31"/>
    <mergeCell ref="BB30:BB31"/>
    <mergeCell ref="BC30:BC31"/>
    <mergeCell ref="BD30:BD31"/>
    <mergeCell ref="BE30:BE31"/>
    <mergeCell ref="BF30:BF31"/>
    <mergeCell ref="BG30:BG31"/>
    <mergeCell ref="BH30:BH31"/>
    <mergeCell ref="BI30:BI31"/>
    <mergeCell ref="BO30:BO31"/>
    <mergeCell ref="BP30:BP31"/>
    <mergeCell ref="BQ30:BQ31"/>
    <mergeCell ref="BR30:BR31"/>
    <mergeCell ref="BS30:BS31"/>
    <mergeCell ref="BT30:BT31"/>
    <mergeCell ref="BU30:BU31"/>
    <mergeCell ref="BV30:BV31"/>
    <mergeCell ref="BW30:BW31"/>
    <mergeCell ref="BX30:BX31"/>
    <mergeCell ref="BY30:BY31"/>
    <mergeCell ref="BZ30:BZ31"/>
    <mergeCell ref="CA30:CA31"/>
    <mergeCell ref="CB30:CB31"/>
    <mergeCell ref="CC30:CC31"/>
    <mergeCell ref="CD30:CD31"/>
    <mergeCell ref="CE30:CE31"/>
    <mergeCell ref="CF30:CF31"/>
    <mergeCell ref="CG30:CG31"/>
    <mergeCell ref="CH30:CH31"/>
    <mergeCell ref="CI30:CI31"/>
    <mergeCell ref="CJ30:CJ31"/>
    <mergeCell ref="CK30:CK31"/>
    <mergeCell ref="CL30:CL31"/>
    <mergeCell ref="CM30:CM31"/>
    <mergeCell ref="CN30:CN31"/>
    <mergeCell ref="CO30:CO31"/>
    <mergeCell ref="CP30:CP31"/>
    <mergeCell ref="CQ30:CQ31"/>
    <mergeCell ref="CR30:CR31"/>
    <mergeCell ref="CS30:CS31"/>
    <mergeCell ref="CT30:CT31"/>
    <mergeCell ref="CU30:CU31"/>
    <mergeCell ref="CV30:CV31"/>
    <mergeCell ref="CW30:CW31"/>
    <mergeCell ref="CX30:CX31"/>
    <mergeCell ref="CY30:CY31"/>
    <mergeCell ref="CZ30:CZ31"/>
    <mergeCell ref="DA30:DA31"/>
    <mergeCell ref="DB30:DB31"/>
    <mergeCell ref="DC30:DC31"/>
    <mergeCell ref="DD30:DD31"/>
    <mergeCell ref="DE30:DE31"/>
    <mergeCell ref="DF30:DF31"/>
    <mergeCell ref="DG30:DG31"/>
    <mergeCell ref="DH30:DH31"/>
    <mergeCell ref="DI30:DI31"/>
    <mergeCell ref="DJ30:DJ31"/>
    <mergeCell ref="DK30:DK31"/>
    <mergeCell ref="DL30:DL31"/>
    <mergeCell ref="DM30:DM31"/>
    <mergeCell ref="DN30:DN31"/>
    <mergeCell ref="DO30:DO31"/>
    <mergeCell ref="DP30:DP31"/>
    <mergeCell ref="DQ30:DQ31"/>
    <mergeCell ref="DR30:DR31"/>
    <mergeCell ref="DS30:DS31"/>
    <mergeCell ref="DT30:DT31"/>
    <mergeCell ref="DU30:DU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U33"/>
    <mergeCell ref="V32:W33"/>
    <mergeCell ref="X32:Y33"/>
    <mergeCell ref="Z32:Z33"/>
    <mergeCell ref="AA32:AA33"/>
    <mergeCell ref="AB32:AD33"/>
    <mergeCell ref="AE32:AG33"/>
    <mergeCell ref="AI32:AI33"/>
    <mergeCell ref="AJ32:AJ33"/>
    <mergeCell ref="AK32:AK33"/>
    <mergeCell ref="AL32:AL33"/>
    <mergeCell ref="AM32:AM33"/>
    <mergeCell ref="AN32:AN33"/>
    <mergeCell ref="AO32:AO33"/>
    <mergeCell ref="AP32:AP33"/>
    <mergeCell ref="AQ32:AQ33"/>
    <mergeCell ref="AR32:AR33"/>
    <mergeCell ref="AS32:AS33"/>
    <mergeCell ref="AT32:AT33"/>
    <mergeCell ref="AU32:AU33"/>
    <mergeCell ref="AV32:AV33"/>
    <mergeCell ref="AW32:AW33"/>
    <mergeCell ref="AX32:AX33"/>
    <mergeCell ref="AY32:AY33"/>
    <mergeCell ref="AZ32:AZ33"/>
    <mergeCell ref="BA32:BA33"/>
    <mergeCell ref="BB32:BB33"/>
    <mergeCell ref="BC32:BC33"/>
    <mergeCell ref="BD32:BD33"/>
    <mergeCell ref="BE32:BE33"/>
    <mergeCell ref="BF32:BF33"/>
    <mergeCell ref="BG32:BG33"/>
    <mergeCell ref="BH32:BH33"/>
    <mergeCell ref="BI32:BI33"/>
    <mergeCell ref="BO32:BO33"/>
    <mergeCell ref="BP32:BP33"/>
    <mergeCell ref="BQ32:BQ33"/>
    <mergeCell ref="BR32:BR33"/>
    <mergeCell ref="BS32:BS33"/>
    <mergeCell ref="BT32:BT33"/>
    <mergeCell ref="BU32:BU33"/>
    <mergeCell ref="BV32:BV33"/>
    <mergeCell ref="BW32:BW33"/>
    <mergeCell ref="BX32:BX33"/>
    <mergeCell ref="BY32:BY33"/>
    <mergeCell ref="BZ32:BZ33"/>
    <mergeCell ref="CA32:CA33"/>
    <mergeCell ref="CB32:CB33"/>
    <mergeCell ref="CC32:CC33"/>
    <mergeCell ref="CD32:CD33"/>
    <mergeCell ref="CE32:CE33"/>
    <mergeCell ref="CF32:CF33"/>
    <mergeCell ref="CG32:CG33"/>
    <mergeCell ref="CH32:CH33"/>
    <mergeCell ref="CI32:CI33"/>
    <mergeCell ref="CJ32:CJ33"/>
    <mergeCell ref="CK32:CK33"/>
    <mergeCell ref="CL32:CL33"/>
    <mergeCell ref="CM32:CM33"/>
    <mergeCell ref="CN32:CN33"/>
    <mergeCell ref="CO32:CO33"/>
    <mergeCell ref="CP32:CP33"/>
    <mergeCell ref="CQ32:CQ33"/>
    <mergeCell ref="CR32:CR33"/>
    <mergeCell ref="CS32:CS33"/>
    <mergeCell ref="CT32:CT33"/>
    <mergeCell ref="CU32:CU33"/>
    <mergeCell ref="CV32:CV33"/>
    <mergeCell ref="CW32:CW33"/>
    <mergeCell ref="CX32:CX33"/>
    <mergeCell ref="CY32:CY33"/>
    <mergeCell ref="CZ32:CZ33"/>
    <mergeCell ref="DA32:DA33"/>
    <mergeCell ref="DB32:DB33"/>
    <mergeCell ref="DC32:DC33"/>
    <mergeCell ref="DD32:DD33"/>
    <mergeCell ref="DE32:DE33"/>
    <mergeCell ref="DF32:DF33"/>
    <mergeCell ref="DG32:DG33"/>
    <mergeCell ref="DH32:DH33"/>
    <mergeCell ref="DI32:DI33"/>
    <mergeCell ref="DJ32:DJ33"/>
    <mergeCell ref="DK32:DK33"/>
    <mergeCell ref="DL32:DL33"/>
    <mergeCell ref="DM32:DM33"/>
    <mergeCell ref="DN32:DN33"/>
    <mergeCell ref="DO32:DO33"/>
    <mergeCell ref="DP32:DP33"/>
    <mergeCell ref="DQ32:DQ33"/>
    <mergeCell ref="DR32:DR33"/>
    <mergeCell ref="DS32:DS33"/>
    <mergeCell ref="DT32:DT33"/>
    <mergeCell ref="DU32:DU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U35"/>
    <mergeCell ref="V34:W35"/>
    <mergeCell ref="X34:Y35"/>
    <mergeCell ref="Z34:Z35"/>
    <mergeCell ref="AA34:AA35"/>
    <mergeCell ref="AB34:AD35"/>
    <mergeCell ref="AE34:AG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BO34:BO35"/>
    <mergeCell ref="BP34:BP35"/>
    <mergeCell ref="BQ34:BQ35"/>
    <mergeCell ref="BR34:BR35"/>
    <mergeCell ref="BS34:BS35"/>
    <mergeCell ref="BT34:BT35"/>
    <mergeCell ref="BU34:BU35"/>
    <mergeCell ref="BV34:BV35"/>
    <mergeCell ref="BW34:BW35"/>
    <mergeCell ref="BX34:BX35"/>
    <mergeCell ref="BY34:BY35"/>
    <mergeCell ref="BZ34:BZ35"/>
    <mergeCell ref="CA34:CA35"/>
    <mergeCell ref="CB34:CB35"/>
    <mergeCell ref="CC34:CC35"/>
    <mergeCell ref="CD34:CD35"/>
    <mergeCell ref="CE34:CE35"/>
    <mergeCell ref="CF34:CF35"/>
    <mergeCell ref="CG34:CG35"/>
    <mergeCell ref="CH34:CH35"/>
    <mergeCell ref="CI34:CI35"/>
    <mergeCell ref="CJ34:CJ35"/>
    <mergeCell ref="CK34:CK35"/>
    <mergeCell ref="CL34:CL35"/>
    <mergeCell ref="CM34:CM35"/>
    <mergeCell ref="CN34:CN35"/>
    <mergeCell ref="CO34:CO35"/>
    <mergeCell ref="CP34:CP35"/>
    <mergeCell ref="CQ34:CQ35"/>
    <mergeCell ref="CR34:CR35"/>
    <mergeCell ref="CS34:CS35"/>
    <mergeCell ref="CT34:CT35"/>
    <mergeCell ref="CU34:CU35"/>
    <mergeCell ref="CV34:CV35"/>
    <mergeCell ref="CW34:CW35"/>
    <mergeCell ref="CX34:CX35"/>
    <mergeCell ref="CY34:CY35"/>
    <mergeCell ref="CZ34:CZ35"/>
    <mergeCell ref="DA34:DA35"/>
    <mergeCell ref="DB34:DB35"/>
    <mergeCell ref="DC34:DC35"/>
    <mergeCell ref="DD34:DD35"/>
    <mergeCell ref="DE34:DE35"/>
    <mergeCell ref="DF34:DF35"/>
    <mergeCell ref="DG34:DG35"/>
    <mergeCell ref="DH34:DH35"/>
    <mergeCell ref="DI34:DI35"/>
    <mergeCell ref="DJ34:DJ35"/>
    <mergeCell ref="DK34:DK35"/>
    <mergeCell ref="DL34:DL35"/>
    <mergeCell ref="DM34:DM35"/>
    <mergeCell ref="DN34:DN35"/>
    <mergeCell ref="DO34:DO35"/>
    <mergeCell ref="DP34:DP35"/>
    <mergeCell ref="DQ34:DQ35"/>
    <mergeCell ref="DR34:DR35"/>
    <mergeCell ref="DS34:DS35"/>
    <mergeCell ref="DT34:DT35"/>
    <mergeCell ref="DU34:DU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U37"/>
    <mergeCell ref="V36:W37"/>
    <mergeCell ref="X36:Y37"/>
    <mergeCell ref="Z36:Z37"/>
    <mergeCell ref="AA36:AA37"/>
    <mergeCell ref="AB36:AD37"/>
    <mergeCell ref="AE36:AG37"/>
    <mergeCell ref="AI36:AI37"/>
    <mergeCell ref="AJ36:AJ37"/>
    <mergeCell ref="AK36:AK37"/>
    <mergeCell ref="AL36:AL37"/>
    <mergeCell ref="AM36:AM37"/>
    <mergeCell ref="AN36:AN37"/>
    <mergeCell ref="AO36:AO37"/>
    <mergeCell ref="AP36:AP37"/>
    <mergeCell ref="AQ36:AQ37"/>
    <mergeCell ref="AR36:AR37"/>
    <mergeCell ref="AS36:AS37"/>
    <mergeCell ref="AT36:AT37"/>
    <mergeCell ref="AU36:AU37"/>
    <mergeCell ref="AV36:AV37"/>
    <mergeCell ref="AW36:AW37"/>
    <mergeCell ref="AX36:AX37"/>
    <mergeCell ref="AY36:AY37"/>
    <mergeCell ref="AZ36:AZ37"/>
    <mergeCell ref="BA36:BA37"/>
    <mergeCell ref="BB36:BB37"/>
    <mergeCell ref="BC36:BC37"/>
    <mergeCell ref="BD36:BD37"/>
    <mergeCell ref="BE36:BE37"/>
    <mergeCell ref="BF36:BF37"/>
    <mergeCell ref="BG36:BG37"/>
    <mergeCell ref="BH36:BH37"/>
    <mergeCell ref="BI36:BI37"/>
    <mergeCell ref="BO36:BO37"/>
    <mergeCell ref="BP36:BP37"/>
    <mergeCell ref="BQ36:BQ37"/>
    <mergeCell ref="BR36:BR37"/>
    <mergeCell ref="BS36:BS37"/>
    <mergeCell ref="BT36:BT37"/>
    <mergeCell ref="BU36:BU37"/>
    <mergeCell ref="BV36:BV37"/>
    <mergeCell ref="BW36:BW37"/>
    <mergeCell ref="BX36:BX37"/>
    <mergeCell ref="BY36:BY37"/>
    <mergeCell ref="BZ36:BZ37"/>
    <mergeCell ref="CA36:CA37"/>
    <mergeCell ref="CB36:CB37"/>
    <mergeCell ref="CC36:CC37"/>
    <mergeCell ref="CD36:CD37"/>
    <mergeCell ref="CE36:CE37"/>
    <mergeCell ref="CF36:CF37"/>
    <mergeCell ref="CG36:CG37"/>
    <mergeCell ref="CH36:CH37"/>
    <mergeCell ref="CI36:CI37"/>
    <mergeCell ref="CJ36:CJ37"/>
    <mergeCell ref="CK36:CK37"/>
    <mergeCell ref="CL36:CL37"/>
    <mergeCell ref="CM36:CM37"/>
    <mergeCell ref="CN36:CN37"/>
    <mergeCell ref="CO36:CO37"/>
    <mergeCell ref="CP36:CP37"/>
    <mergeCell ref="CQ36:CQ37"/>
    <mergeCell ref="CR36:CR37"/>
    <mergeCell ref="CS36:CS37"/>
    <mergeCell ref="CT36:CT37"/>
    <mergeCell ref="CU36:CU37"/>
    <mergeCell ref="CV36:CV37"/>
    <mergeCell ref="CW36:CW37"/>
    <mergeCell ref="CX36:CX37"/>
    <mergeCell ref="CY36:CY37"/>
    <mergeCell ref="CZ36:CZ37"/>
    <mergeCell ref="DA36:DA37"/>
    <mergeCell ref="DB36:DB37"/>
    <mergeCell ref="DC36:DC37"/>
    <mergeCell ref="DD36:DD37"/>
    <mergeCell ref="DE36:DE37"/>
    <mergeCell ref="DF36:DF37"/>
    <mergeCell ref="DG36:DG37"/>
    <mergeCell ref="DH36:DH37"/>
    <mergeCell ref="DI36:DI37"/>
    <mergeCell ref="DJ36:DJ37"/>
    <mergeCell ref="DK36:DK37"/>
    <mergeCell ref="DL36:DL37"/>
    <mergeCell ref="DM36:DM37"/>
    <mergeCell ref="DN36:DN37"/>
    <mergeCell ref="DO36:DO37"/>
    <mergeCell ref="DP36:DP37"/>
    <mergeCell ref="DQ36:DQ37"/>
    <mergeCell ref="DR36:DR37"/>
    <mergeCell ref="DS36:DS37"/>
    <mergeCell ref="DT36:DT37"/>
    <mergeCell ref="DU36:DU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U39"/>
    <mergeCell ref="V38:W39"/>
    <mergeCell ref="X38:Y39"/>
    <mergeCell ref="Z38:Z39"/>
    <mergeCell ref="AA38:AA39"/>
    <mergeCell ref="AB38:AD39"/>
    <mergeCell ref="AE38:AG39"/>
    <mergeCell ref="AI38:AI39"/>
    <mergeCell ref="AJ38:AJ39"/>
    <mergeCell ref="AK38:AK39"/>
    <mergeCell ref="AL38:AL39"/>
    <mergeCell ref="AM38:AM39"/>
    <mergeCell ref="AN38:AN39"/>
    <mergeCell ref="AO38:AO39"/>
    <mergeCell ref="AP38:AP39"/>
    <mergeCell ref="AQ38:AQ39"/>
    <mergeCell ref="AR38:AR39"/>
    <mergeCell ref="AS38:AS39"/>
    <mergeCell ref="AT38:AT39"/>
    <mergeCell ref="AU38:AU39"/>
    <mergeCell ref="AV38:AV39"/>
    <mergeCell ref="AW38:AW39"/>
    <mergeCell ref="AX38:AX39"/>
    <mergeCell ref="AY38:AY39"/>
    <mergeCell ref="AZ38:AZ39"/>
    <mergeCell ref="BA38:BA39"/>
    <mergeCell ref="BB38:BB39"/>
    <mergeCell ref="BC38:BC39"/>
    <mergeCell ref="BD38:BD39"/>
    <mergeCell ref="BE38:BE39"/>
    <mergeCell ref="BF38:BF39"/>
    <mergeCell ref="BG38:BG39"/>
    <mergeCell ref="BH38:BH39"/>
    <mergeCell ref="BI38:BI39"/>
    <mergeCell ref="BO38:BO39"/>
    <mergeCell ref="BP38:BP39"/>
    <mergeCell ref="BQ38:BQ39"/>
    <mergeCell ref="BR38:BR39"/>
    <mergeCell ref="BS38:BS39"/>
    <mergeCell ref="BT38:BT39"/>
    <mergeCell ref="BU38:BU39"/>
    <mergeCell ref="BV38:BV39"/>
    <mergeCell ref="BW38:BW39"/>
    <mergeCell ref="BX38:BX39"/>
    <mergeCell ref="BY38:BY39"/>
    <mergeCell ref="BZ38:BZ39"/>
    <mergeCell ref="CA38:CA39"/>
    <mergeCell ref="CB38:CB39"/>
    <mergeCell ref="CC38:CC39"/>
    <mergeCell ref="CD38:CD39"/>
    <mergeCell ref="CE38:CE39"/>
    <mergeCell ref="CF38:CF39"/>
    <mergeCell ref="CG38:CG39"/>
    <mergeCell ref="CH38:CH39"/>
    <mergeCell ref="CI38:CI39"/>
    <mergeCell ref="CJ38:CJ39"/>
    <mergeCell ref="CK38:CK39"/>
    <mergeCell ref="CL38:CL39"/>
    <mergeCell ref="CM38:CM39"/>
    <mergeCell ref="CN38:CN39"/>
    <mergeCell ref="CO38:CO39"/>
    <mergeCell ref="CP38:CP39"/>
    <mergeCell ref="CQ38:CQ39"/>
    <mergeCell ref="CR38:CR39"/>
    <mergeCell ref="CS38:CS39"/>
    <mergeCell ref="CT38:CT39"/>
    <mergeCell ref="CU38:CU39"/>
    <mergeCell ref="CV38:CV39"/>
    <mergeCell ref="CW38:CW39"/>
    <mergeCell ref="CX38:CX39"/>
    <mergeCell ref="CY38:CY39"/>
    <mergeCell ref="CZ38:CZ39"/>
    <mergeCell ref="DA38:DA39"/>
    <mergeCell ref="DB38:DB39"/>
    <mergeCell ref="DC38:DC39"/>
    <mergeCell ref="DD38:DD39"/>
    <mergeCell ref="DE38:DE39"/>
    <mergeCell ref="DF38:DF39"/>
    <mergeCell ref="DG38:DG39"/>
    <mergeCell ref="DH38:DH39"/>
    <mergeCell ref="DI38:DI39"/>
    <mergeCell ref="DJ38:DJ39"/>
    <mergeCell ref="DK38:DK39"/>
    <mergeCell ref="DL38:DL39"/>
    <mergeCell ref="DM38:DM39"/>
    <mergeCell ref="DN38:DN39"/>
    <mergeCell ref="DO38:DO39"/>
    <mergeCell ref="DP38:DP39"/>
    <mergeCell ref="DQ38:DQ39"/>
    <mergeCell ref="DR38:DR39"/>
    <mergeCell ref="DS38:DS39"/>
    <mergeCell ref="DT38:DT39"/>
    <mergeCell ref="DU38:DU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U41"/>
    <mergeCell ref="V40:W41"/>
    <mergeCell ref="X40:Y41"/>
    <mergeCell ref="Z40:Z41"/>
    <mergeCell ref="AA40:AA41"/>
    <mergeCell ref="AB40:AD41"/>
    <mergeCell ref="AE40:AG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BB40:BB41"/>
    <mergeCell ref="BC40:BC41"/>
    <mergeCell ref="BD40:BD41"/>
    <mergeCell ref="BE40:BE41"/>
    <mergeCell ref="BF40:BF41"/>
    <mergeCell ref="BG40:BG41"/>
    <mergeCell ref="BH40:BH41"/>
    <mergeCell ref="BI40:BI41"/>
    <mergeCell ref="BO40:BO41"/>
    <mergeCell ref="BP40:BP41"/>
    <mergeCell ref="BQ40:BQ41"/>
    <mergeCell ref="BR40:BR41"/>
    <mergeCell ref="BS40:BS41"/>
    <mergeCell ref="BT40:BT41"/>
    <mergeCell ref="BU40:BU41"/>
    <mergeCell ref="BV40:BV41"/>
    <mergeCell ref="BW40:BW41"/>
    <mergeCell ref="BX40:BX41"/>
    <mergeCell ref="BY40:BY41"/>
    <mergeCell ref="BZ40:BZ41"/>
    <mergeCell ref="CA40:CA41"/>
    <mergeCell ref="CB40:CB41"/>
    <mergeCell ref="CC40:CC41"/>
    <mergeCell ref="CD40:CD41"/>
    <mergeCell ref="CE40:CE41"/>
    <mergeCell ref="CF40:CF41"/>
    <mergeCell ref="CG40:CG41"/>
    <mergeCell ref="CH40:CH41"/>
    <mergeCell ref="CI40:CI41"/>
    <mergeCell ref="CJ40:CJ41"/>
    <mergeCell ref="CK40:CK41"/>
    <mergeCell ref="CL40:CL41"/>
    <mergeCell ref="CM40:CM41"/>
    <mergeCell ref="CN40:CN41"/>
    <mergeCell ref="CO40:CO41"/>
    <mergeCell ref="CP40:CP41"/>
    <mergeCell ref="CQ40:CQ41"/>
    <mergeCell ref="CR40:CR41"/>
    <mergeCell ref="CS40:CS41"/>
    <mergeCell ref="CT40:CT41"/>
    <mergeCell ref="CU40:CU41"/>
    <mergeCell ref="CV40:CV41"/>
    <mergeCell ref="CW40:CW41"/>
    <mergeCell ref="CX40:CX41"/>
    <mergeCell ref="CY40:CY41"/>
    <mergeCell ref="CZ40:CZ41"/>
    <mergeCell ref="DA40:DA41"/>
    <mergeCell ref="DB40:DB41"/>
    <mergeCell ref="DC40:DC41"/>
    <mergeCell ref="DD40:DD41"/>
    <mergeCell ref="DE40:DE41"/>
    <mergeCell ref="DF40:DF41"/>
    <mergeCell ref="DG40:DG41"/>
    <mergeCell ref="DH40:DH41"/>
    <mergeCell ref="DI40:DI41"/>
    <mergeCell ref="DJ40:DJ41"/>
    <mergeCell ref="DK40:DK41"/>
    <mergeCell ref="DL40:DL41"/>
    <mergeCell ref="DM40:DM41"/>
    <mergeCell ref="DN40:DN41"/>
    <mergeCell ref="DO40:DO41"/>
    <mergeCell ref="DP40:DP41"/>
    <mergeCell ref="DQ40:DQ41"/>
    <mergeCell ref="DR40:DR41"/>
    <mergeCell ref="DS40:DS41"/>
    <mergeCell ref="DT40:DT41"/>
    <mergeCell ref="DU40:DU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U43"/>
    <mergeCell ref="V42:W43"/>
    <mergeCell ref="X42:Y43"/>
    <mergeCell ref="Z42:Z43"/>
    <mergeCell ref="AA42:AA43"/>
    <mergeCell ref="AB42:AD43"/>
    <mergeCell ref="AE42:AG43"/>
    <mergeCell ref="AI42:AI43"/>
    <mergeCell ref="AJ42:AJ43"/>
    <mergeCell ref="AK42:AK43"/>
    <mergeCell ref="AL42:AL43"/>
    <mergeCell ref="AM42:AM43"/>
    <mergeCell ref="AN42:AN43"/>
    <mergeCell ref="AO42:AO43"/>
    <mergeCell ref="AP42:AP43"/>
    <mergeCell ref="AQ42:AQ43"/>
    <mergeCell ref="AR42:AR43"/>
    <mergeCell ref="AS42:AS43"/>
    <mergeCell ref="AT42:AT43"/>
    <mergeCell ref="AU42:AU43"/>
    <mergeCell ref="AV42:AV43"/>
    <mergeCell ref="AW42:AW43"/>
    <mergeCell ref="AX42:AX43"/>
    <mergeCell ref="AY42:AY43"/>
    <mergeCell ref="AZ42:AZ43"/>
    <mergeCell ref="BA42:BA43"/>
    <mergeCell ref="BB42:BB43"/>
    <mergeCell ref="BC42:BC43"/>
    <mergeCell ref="BD42:BD43"/>
    <mergeCell ref="BE42:BE43"/>
    <mergeCell ref="BF42:BF43"/>
    <mergeCell ref="BG42:BG43"/>
    <mergeCell ref="BH42:BH43"/>
    <mergeCell ref="BI42:BI43"/>
    <mergeCell ref="BO42:BO43"/>
    <mergeCell ref="BP42:BP43"/>
    <mergeCell ref="BQ42:BQ43"/>
    <mergeCell ref="BR42:BR43"/>
    <mergeCell ref="BS42:BS43"/>
    <mergeCell ref="BT42:BT43"/>
    <mergeCell ref="BU42:BU43"/>
    <mergeCell ref="BV42:BV43"/>
    <mergeCell ref="BW42:BW43"/>
    <mergeCell ref="BX42:BX43"/>
    <mergeCell ref="BY42:BY43"/>
    <mergeCell ref="BZ42:BZ43"/>
    <mergeCell ref="CA42:CA43"/>
    <mergeCell ref="CB42:CB43"/>
    <mergeCell ref="CC42:CC43"/>
    <mergeCell ref="CD42:CD43"/>
    <mergeCell ref="CE42:CE43"/>
    <mergeCell ref="CF42:CF43"/>
    <mergeCell ref="CG42:CG43"/>
    <mergeCell ref="CH42:CH43"/>
    <mergeCell ref="CI42:CI43"/>
    <mergeCell ref="CJ42:CJ43"/>
    <mergeCell ref="CK42:CK43"/>
    <mergeCell ref="CL42:CL43"/>
    <mergeCell ref="CM42:CM43"/>
    <mergeCell ref="CN42:CN43"/>
    <mergeCell ref="CO42:CO43"/>
    <mergeCell ref="CP42:CP43"/>
    <mergeCell ref="CQ42:CQ43"/>
    <mergeCell ref="CR42:CR43"/>
    <mergeCell ref="CS42:CS43"/>
    <mergeCell ref="CT42:CT43"/>
    <mergeCell ref="CU42:CU43"/>
    <mergeCell ref="CV42:CV43"/>
    <mergeCell ref="CW42:CW43"/>
    <mergeCell ref="CX42:CX43"/>
    <mergeCell ref="CY42:CY43"/>
    <mergeCell ref="CZ42:CZ43"/>
    <mergeCell ref="DA42:DA43"/>
    <mergeCell ref="DB42:DB43"/>
    <mergeCell ref="DC42:DC43"/>
    <mergeCell ref="DD42:DD43"/>
    <mergeCell ref="DE42:DE43"/>
    <mergeCell ref="DF42:DF43"/>
    <mergeCell ref="DG42:DG43"/>
    <mergeCell ref="DH42:DH43"/>
    <mergeCell ref="DI42:DI43"/>
    <mergeCell ref="DJ42:DJ43"/>
    <mergeCell ref="DK42:DK43"/>
    <mergeCell ref="DL42:DL43"/>
    <mergeCell ref="DM42:DM43"/>
    <mergeCell ref="DN42:DN43"/>
    <mergeCell ref="DO42:DO43"/>
    <mergeCell ref="DP42:DP43"/>
    <mergeCell ref="DQ42:DQ43"/>
    <mergeCell ref="DR42:DR43"/>
    <mergeCell ref="DS42:DS43"/>
    <mergeCell ref="DT42:DT43"/>
    <mergeCell ref="DU42:DU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U45"/>
    <mergeCell ref="V44:W45"/>
    <mergeCell ref="X44:Y45"/>
    <mergeCell ref="Z44:Z45"/>
    <mergeCell ref="AA44:AA45"/>
    <mergeCell ref="AB44:AD45"/>
    <mergeCell ref="AE44:AG45"/>
    <mergeCell ref="AI44:AI45"/>
    <mergeCell ref="AJ44:AJ45"/>
    <mergeCell ref="AK44:AK45"/>
    <mergeCell ref="AL44:AL45"/>
    <mergeCell ref="AM44:AM45"/>
    <mergeCell ref="AN44:AN45"/>
    <mergeCell ref="AO44:AO45"/>
    <mergeCell ref="AP44:AP45"/>
    <mergeCell ref="AQ44:AQ45"/>
    <mergeCell ref="AR44:AR45"/>
    <mergeCell ref="AS44:AS45"/>
    <mergeCell ref="AT44:AT45"/>
    <mergeCell ref="AU44:AU45"/>
    <mergeCell ref="AV44:AV45"/>
    <mergeCell ref="AW44:AW45"/>
    <mergeCell ref="AX44:AX45"/>
    <mergeCell ref="AY44:AY45"/>
    <mergeCell ref="AZ44:AZ45"/>
    <mergeCell ref="BA44:BA45"/>
    <mergeCell ref="BB44:BB45"/>
    <mergeCell ref="BC44:BC45"/>
    <mergeCell ref="BD44:BD45"/>
    <mergeCell ref="BE44:BE45"/>
    <mergeCell ref="BF44:BF45"/>
    <mergeCell ref="BG44:BG45"/>
    <mergeCell ref="BH44:BH45"/>
    <mergeCell ref="BI44:BI45"/>
    <mergeCell ref="BO44:BO45"/>
    <mergeCell ref="BP44:BP45"/>
    <mergeCell ref="BQ44:BQ45"/>
    <mergeCell ref="BR44:BR45"/>
    <mergeCell ref="BS44:BS45"/>
    <mergeCell ref="BT44:BT45"/>
    <mergeCell ref="BU44:BU45"/>
    <mergeCell ref="BV44:BV45"/>
    <mergeCell ref="BW44:BW45"/>
    <mergeCell ref="BX44:BX45"/>
    <mergeCell ref="BY44:BY45"/>
    <mergeCell ref="BZ44:BZ45"/>
    <mergeCell ref="CA44:CA45"/>
    <mergeCell ref="CB44:CB45"/>
    <mergeCell ref="CC44:CC45"/>
    <mergeCell ref="CD44:CD45"/>
    <mergeCell ref="CE44:CE45"/>
    <mergeCell ref="CF44:CF45"/>
    <mergeCell ref="CG44:CG45"/>
    <mergeCell ref="CH44:CH45"/>
    <mergeCell ref="CI44:CI45"/>
    <mergeCell ref="CJ44:CJ45"/>
    <mergeCell ref="CK44:CK45"/>
    <mergeCell ref="CL44:CL45"/>
    <mergeCell ref="CM44:CM45"/>
    <mergeCell ref="CN44:CN45"/>
    <mergeCell ref="CO44:CO45"/>
    <mergeCell ref="CP44:CP45"/>
    <mergeCell ref="CQ44:CQ45"/>
    <mergeCell ref="CR44:CR45"/>
    <mergeCell ref="CS44:CS45"/>
    <mergeCell ref="CT44:CT45"/>
    <mergeCell ref="CU44:CU45"/>
    <mergeCell ref="CV44:CV45"/>
    <mergeCell ref="CW44:CW45"/>
    <mergeCell ref="CX44:CX45"/>
    <mergeCell ref="CY44:CY45"/>
    <mergeCell ref="CZ44:CZ45"/>
    <mergeCell ref="DA44:DA45"/>
    <mergeCell ref="DB44:DB45"/>
    <mergeCell ref="DC44:DC45"/>
    <mergeCell ref="DD44:DD45"/>
    <mergeCell ref="DE44:DE45"/>
    <mergeCell ref="DF44:DF45"/>
    <mergeCell ref="DG44:DG45"/>
    <mergeCell ref="DH44:DH45"/>
    <mergeCell ref="DI44:DI45"/>
    <mergeCell ref="DJ44:DJ45"/>
    <mergeCell ref="DK44:DK45"/>
    <mergeCell ref="DL44:DL45"/>
    <mergeCell ref="DM44:DM45"/>
    <mergeCell ref="DN44:DN45"/>
    <mergeCell ref="DO44:DO45"/>
    <mergeCell ref="DP44:DP45"/>
    <mergeCell ref="DQ44:DQ45"/>
    <mergeCell ref="DR44:DR45"/>
    <mergeCell ref="DS44:DS45"/>
    <mergeCell ref="DT44:DT45"/>
    <mergeCell ref="DU44:DU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U47"/>
    <mergeCell ref="V46:W47"/>
    <mergeCell ref="X46:Y47"/>
    <mergeCell ref="Z46:Z47"/>
    <mergeCell ref="AA46:AA47"/>
    <mergeCell ref="AB46:AD47"/>
    <mergeCell ref="AE46:AG47"/>
    <mergeCell ref="AI46:AI47"/>
    <mergeCell ref="AJ46:AJ47"/>
    <mergeCell ref="AK46:AK47"/>
    <mergeCell ref="AL46:AL47"/>
    <mergeCell ref="AM46:AM47"/>
    <mergeCell ref="AN46:AN47"/>
    <mergeCell ref="AO46:AO47"/>
    <mergeCell ref="AP46:AP47"/>
    <mergeCell ref="AQ46:AQ47"/>
    <mergeCell ref="AR46:AR47"/>
    <mergeCell ref="AS46:AS47"/>
    <mergeCell ref="AT46:AT47"/>
    <mergeCell ref="AU46:AU47"/>
    <mergeCell ref="AV46:AV47"/>
    <mergeCell ref="AW46:AW47"/>
    <mergeCell ref="AX46:AX47"/>
    <mergeCell ref="AY46:AY47"/>
    <mergeCell ref="AZ46:AZ47"/>
    <mergeCell ref="BA46:BA47"/>
    <mergeCell ref="BB46:BB47"/>
    <mergeCell ref="BC46:BC47"/>
    <mergeCell ref="BD46:BD47"/>
    <mergeCell ref="BE46:BE47"/>
    <mergeCell ref="BF46:BF47"/>
    <mergeCell ref="BG46:BG47"/>
    <mergeCell ref="BH46:BH47"/>
    <mergeCell ref="BI46:BI47"/>
    <mergeCell ref="BO46:BO47"/>
    <mergeCell ref="BP46:BP47"/>
    <mergeCell ref="BQ46:BQ47"/>
    <mergeCell ref="BR46:BR47"/>
    <mergeCell ref="BS46:BS47"/>
    <mergeCell ref="BT46:BT47"/>
    <mergeCell ref="BU46:BU47"/>
    <mergeCell ref="BV46:BV47"/>
    <mergeCell ref="BW46:BW47"/>
    <mergeCell ref="BX46:BX47"/>
    <mergeCell ref="BY46:BY47"/>
    <mergeCell ref="BZ46:BZ47"/>
    <mergeCell ref="CA46:CA47"/>
    <mergeCell ref="CB46:CB47"/>
    <mergeCell ref="CC46:CC47"/>
    <mergeCell ref="CD46:CD47"/>
    <mergeCell ref="CE46:CE47"/>
    <mergeCell ref="CF46:CF47"/>
    <mergeCell ref="CG46:CG47"/>
    <mergeCell ref="CH46:CH47"/>
    <mergeCell ref="CI46:CI47"/>
    <mergeCell ref="CJ46:CJ47"/>
    <mergeCell ref="CK46:CK47"/>
    <mergeCell ref="CL46:CL47"/>
    <mergeCell ref="CM46:CM47"/>
    <mergeCell ref="CN46:CN47"/>
    <mergeCell ref="CO46:CO47"/>
    <mergeCell ref="CP46:CP47"/>
    <mergeCell ref="CQ46:CQ47"/>
    <mergeCell ref="CR46:CR47"/>
    <mergeCell ref="CS46:CS47"/>
    <mergeCell ref="CT46:CT47"/>
    <mergeCell ref="CU46:CU47"/>
    <mergeCell ref="CV46:CV47"/>
    <mergeCell ref="CW46:CW47"/>
    <mergeCell ref="CX46:CX47"/>
    <mergeCell ref="CY46:CY47"/>
    <mergeCell ref="CZ46:CZ47"/>
    <mergeCell ref="DA46:DA47"/>
    <mergeCell ref="DB46:DB47"/>
    <mergeCell ref="DC46:DC47"/>
    <mergeCell ref="DD46:DD47"/>
    <mergeCell ref="DE46:DE47"/>
    <mergeCell ref="DF46:DF47"/>
    <mergeCell ref="DG46:DG47"/>
    <mergeCell ref="DH46:DH47"/>
    <mergeCell ref="DI46:DI47"/>
    <mergeCell ref="DJ46:DJ47"/>
    <mergeCell ref="DK46:DK47"/>
    <mergeCell ref="DL46:DL47"/>
    <mergeCell ref="DM46:DM47"/>
    <mergeCell ref="DN46:DN47"/>
    <mergeCell ref="DO46:DO47"/>
    <mergeCell ref="DP46:DP47"/>
    <mergeCell ref="DQ46:DQ47"/>
    <mergeCell ref="DR46:DR47"/>
    <mergeCell ref="DS46:DS47"/>
    <mergeCell ref="DT46:DT47"/>
    <mergeCell ref="DU46:DU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U49"/>
    <mergeCell ref="V48:W49"/>
    <mergeCell ref="X48:Y49"/>
    <mergeCell ref="Z48:Z49"/>
    <mergeCell ref="AA48:AA49"/>
    <mergeCell ref="AB48:AD49"/>
    <mergeCell ref="AE48:AG49"/>
    <mergeCell ref="AI48:AI49"/>
    <mergeCell ref="AJ48:AJ49"/>
    <mergeCell ref="AK48:AK49"/>
    <mergeCell ref="AL48:AL49"/>
    <mergeCell ref="AM48:AM49"/>
    <mergeCell ref="AN48:AN49"/>
    <mergeCell ref="AO48:AO49"/>
    <mergeCell ref="AP48:AP49"/>
    <mergeCell ref="AQ48:AQ49"/>
    <mergeCell ref="AR48:AR49"/>
    <mergeCell ref="AS48:AS49"/>
    <mergeCell ref="AT48:AT49"/>
    <mergeCell ref="AU48:AU49"/>
    <mergeCell ref="AV48:AV49"/>
    <mergeCell ref="AW48:AW49"/>
    <mergeCell ref="AX48:AX49"/>
    <mergeCell ref="AY48:AY49"/>
    <mergeCell ref="AZ48:AZ49"/>
    <mergeCell ref="BA48:BA49"/>
    <mergeCell ref="BB48:BB49"/>
    <mergeCell ref="BC48:BC49"/>
    <mergeCell ref="BD48:BD49"/>
    <mergeCell ref="BE48:BE49"/>
    <mergeCell ref="BF48:BF49"/>
    <mergeCell ref="BG48:BG49"/>
    <mergeCell ref="BH48:BH49"/>
    <mergeCell ref="BI48:BI49"/>
    <mergeCell ref="BO48:BO49"/>
    <mergeCell ref="BP48:BP49"/>
    <mergeCell ref="BQ48:BQ49"/>
    <mergeCell ref="BR48:BR49"/>
    <mergeCell ref="BS48:BS49"/>
    <mergeCell ref="BT48:BT49"/>
    <mergeCell ref="BU48:BU49"/>
    <mergeCell ref="BV48:BV49"/>
    <mergeCell ref="BW48:BW49"/>
    <mergeCell ref="BX48:BX49"/>
    <mergeCell ref="BY48:BY49"/>
    <mergeCell ref="BZ48:BZ49"/>
    <mergeCell ref="CA48:CA49"/>
    <mergeCell ref="CB48:CB49"/>
    <mergeCell ref="CC48:CC49"/>
    <mergeCell ref="CD48:CD49"/>
    <mergeCell ref="CE48:CE49"/>
    <mergeCell ref="CF48:CF49"/>
    <mergeCell ref="CG48:CG49"/>
    <mergeCell ref="CH48:CH49"/>
    <mergeCell ref="CI48:CI49"/>
    <mergeCell ref="CJ48:CJ49"/>
    <mergeCell ref="CK48:CK49"/>
    <mergeCell ref="CL48:CL49"/>
    <mergeCell ref="CM48:CM49"/>
    <mergeCell ref="CN48:CN49"/>
    <mergeCell ref="CO48:CO49"/>
    <mergeCell ref="CP48:CP49"/>
    <mergeCell ref="CQ48:CQ49"/>
    <mergeCell ref="CR48:CR49"/>
    <mergeCell ref="CS48:CS49"/>
    <mergeCell ref="CT48:CT49"/>
    <mergeCell ref="CU48:CU49"/>
    <mergeCell ref="CV48:CV49"/>
    <mergeCell ref="CW48:CW49"/>
    <mergeCell ref="CX48:CX49"/>
    <mergeCell ref="CY48:CY49"/>
    <mergeCell ref="CZ48:CZ49"/>
    <mergeCell ref="DA48:DA49"/>
    <mergeCell ref="DB48:DB49"/>
    <mergeCell ref="DC48:DC49"/>
    <mergeCell ref="DD48:DD49"/>
    <mergeCell ref="DE48:DE49"/>
    <mergeCell ref="DF48:DF49"/>
    <mergeCell ref="DG48:DG49"/>
    <mergeCell ref="DH48:DH49"/>
    <mergeCell ref="DI48:DI49"/>
    <mergeCell ref="DJ48:DJ49"/>
    <mergeCell ref="DK48:DK49"/>
    <mergeCell ref="DL48:DL49"/>
    <mergeCell ref="DM48:DM49"/>
    <mergeCell ref="DN48:DN49"/>
    <mergeCell ref="DO48:DO49"/>
    <mergeCell ref="DP48:DP49"/>
    <mergeCell ref="DQ48:DQ49"/>
    <mergeCell ref="DR48:DR49"/>
    <mergeCell ref="DS48:DS49"/>
    <mergeCell ref="DT48:DT49"/>
    <mergeCell ref="DU48:DU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U51"/>
    <mergeCell ref="V50:W51"/>
    <mergeCell ref="X50:Y51"/>
    <mergeCell ref="Z50:Z51"/>
    <mergeCell ref="AA50:AA51"/>
    <mergeCell ref="AB50:AD51"/>
    <mergeCell ref="AE50:AG51"/>
    <mergeCell ref="AI50:AI51"/>
    <mergeCell ref="AJ50:AJ51"/>
    <mergeCell ref="AK50:AK51"/>
    <mergeCell ref="AL50:AL51"/>
    <mergeCell ref="AM50:AM51"/>
    <mergeCell ref="AN50:AN51"/>
    <mergeCell ref="AO50:AO51"/>
    <mergeCell ref="AP50:AP51"/>
    <mergeCell ref="AQ50:AQ51"/>
    <mergeCell ref="AR50:AR51"/>
    <mergeCell ref="AS50:AS51"/>
    <mergeCell ref="AT50:AT51"/>
    <mergeCell ref="AU50:AU51"/>
    <mergeCell ref="AV50:AV51"/>
    <mergeCell ref="AW50:AW51"/>
    <mergeCell ref="AX50:AX51"/>
    <mergeCell ref="AY50:AY51"/>
    <mergeCell ref="AZ50:AZ51"/>
    <mergeCell ref="BA50:BA51"/>
    <mergeCell ref="BB50:BB51"/>
    <mergeCell ref="BC50:BC51"/>
    <mergeCell ref="BD50:BD51"/>
    <mergeCell ref="BE50:BE51"/>
    <mergeCell ref="BF50:BF51"/>
    <mergeCell ref="BG50:BG51"/>
    <mergeCell ref="BH50:BH51"/>
    <mergeCell ref="BI50:BI51"/>
    <mergeCell ref="BO50:BO51"/>
    <mergeCell ref="BP50:BP51"/>
    <mergeCell ref="BQ50:BQ51"/>
    <mergeCell ref="BR50:BR51"/>
    <mergeCell ref="BS50:BS51"/>
    <mergeCell ref="BT50:BT51"/>
    <mergeCell ref="BU50:BU51"/>
    <mergeCell ref="BV50:BV51"/>
    <mergeCell ref="BW50:BW51"/>
    <mergeCell ref="BX50:BX51"/>
    <mergeCell ref="BY50:BY51"/>
    <mergeCell ref="BZ50:BZ51"/>
    <mergeCell ref="CA50:CA51"/>
    <mergeCell ref="CB50:CB51"/>
    <mergeCell ref="CC50:CC51"/>
    <mergeCell ref="CD50:CD51"/>
    <mergeCell ref="CE50:CE51"/>
    <mergeCell ref="CF50:CF51"/>
    <mergeCell ref="CG50:CG51"/>
    <mergeCell ref="CH50:CH51"/>
    <mergeCell ref="CI50:CI51"/>
    <mergeCell ref="CJ50:CJ51"/>
    <mergeCell ref="CK50:CK51"/>
    <mergeCell ref="CL50:CL51"/>
    <mergeCell ref="CM50:CM51"/>
    <mergeCell ref="CN50:CN51"/>
    <mergeCell ref="CO50:CO51"/>
    <mergeCell ref="CP50:CP51"/>
    <mergeCell ref="CQ50:CQ51"/>
    <mergeCell ref="CR50:CR51"/>
    <mergeCell ref="CS50:CS51"/>
    <mergeCell ref="CT50:CT51"/>
    <mergeCell ref="CU50:CU51"/>
    <mergeCell ref="CV50:CV51"/>
    <mergeCell ref="CW50:CW51"/>
    <mergeCell ref="CX50:CX51"/>
    <mergeCell ref="CY50:CY51"/>
    <mergeCell ref="CZ50:CZ51"/>
    <mergeCell ref="DA50:DA51"/>
    <mergeCell ref="DB50:DB51"/>
    <mergeCell ref="DC50:DC51"/>
    <mergeCell ref="DD50:DD51"/>
    <mergeCell ref="DE50:DE51"/>
    <mergeCell ref="DF50:DF51"/>
    <mergeCell ref="DG50:DG51"/>
    <mergeCell ref="DH50:DH51"/>
    <mergeCell ref="DI50:DI51"/>
    <mergeCell ref="DJ50:DJ51"/>
    <mergeCell ref="DK50:DK51"/>
    <mergeCell ref="DL50:DL51"/>
    <mergeCell ref="DM50:DM51"/>
    <mergeCell ref="DN50:DN51"/>
    <mergeCell ref="DO50:DO51"/>
    <mergeCell ref="DP50:DP51"/>
    <mergeCell ref="DQ50:DQ51"/>
    <mergeCell ref="DR50:DR51"/>
    <mergeCell ref="DS50:DS51"/>
    <mergeCell ref="DT50:DT51"/>
    <mergeCell ref="DU50:DU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U53"/>
    <mergeCell ref="V52:W53"/>
    <mergeCell ref="X52:Y53"/>
    <mergeCell ref="Z52:Z53"/>
    <mergeCell ref="AA52:AA53"/>
    <mergeCell ref="AB52:AD53"/>
    <mergeCell ref="AE52:AG53"/>
    <mergeCell ref="AI52:AI53"/>
    <mergeCell ref="AJ52:AJ53"/>
    <mergeCell ref="AK52:AK53"/>
    <mergeCell ref="AL52:AL53"/>
    <mergeCell ref="AM52:AM53"/>
    <mergeCell ref="AN52:AN53"/>
    <mergeCell ref="AO52:AO53"/>
    <mergeCell ref="AP52:AP53"/>
    <mergeCell ref="AQ52:AQ53"/>
    <mergeCell ref="AR52:AR53"/>
    <mergeCell ref="AS52:AS53"/>
    <mergeCell ref="AT52:AT53"/>
    <mergeCell ref="AU52:AU53"/>
    <mergeCell ref="AV52:AV53"/>
    <mergeCell ref="AW52:AW53"/>
    <mergeCell ref="AX52:AX53"/>
    <mergeCell ref="AY52:AY53"/>
    <mergeCell ref="AZ52:AZ53"/>
    <mergeCell ref="BA52:BA53"/>
    <mergeCell ref="BB52:BB53"/>
    <mergeCell ref="BC52:BC53"/>
    <mergeCell ref="BD52:BD53"/>
    <mergeCell ref="BE52:BE53"/>
    <mergeCell ref="BF52:BF53"/>
    <mergeCell ref="BG52:BG53"/>
    <mergeCell ref="BH52:BH53"/>
    <mergeCell ref="BI52:BI53"/>
    <mergeCell ref="BO52:BO53"/>
    <mergeCell ref="BP52:BP53"/>
    <mergeCell ref="BQ52:BQ53"/>
    <mergeCell ref="BR52:BR53"/>
    <mergeCell ref="BS52:BS53"/>
    <mergeCell ref="BT52:BT53"/>
    <mergeCell ref="BU52:BU53"/>
    <mergeCell ref="BV52:BV53"/>
    <mergeCell ref="BW52:BW53"/>
    <mergeCell ref="BX52:BX53"/>
    <mergeCell ref="BY52:BY53"/>
    <mergeCell ref="BZ52:BZ53"/>
    <mergeCell ref="CA52:CA53"/>
    <mergeCell ref="CB52:CB53"/>
    <mergeCell ref="CC52:CC53"/>
    <mergeCell ref="CD52:CD53"/>
    <mergeCell ref="CE52:CE53"/>
    <mergeCell ref="CF52:CF53"/>
    <mergeCell ref="CG52:CG53"/>
    <mergeCell ref="CH52:CH53"/>
    <mergeCell ref="CI52:CI53"/>
    <mergeCell ref="CJ52:CJ53"/>
    <mergeCell ref="CK52:CK53"/>
    <mergeCell ref="CL52:CL53"/>
    <mergeCell ref="CM52:CM53"/>
    <mergeCell ref="CN52:CN53"/>
    <mergeCell ref="CO52:CO53"/>
    <mergeCell ref="CP52:CP53"/>
    <mergeCell ref="CQ52:CQ53"/>
    <mergeCell ref="CR52:CR53"/>
    <mergeCell ref="CS52:CS53"/>
    <mergeCell ref="CT52:CT53"/>
    <mergeCell ref="CU52:CU53"/>
    <mergeCell ref="CV52:CV53"/>
    <mergeCell ref="CW52:CW53"/>
    <mergeCell ref="CX52:CX53"/>
    <mergeCell ref="CY52:CY53"/>
    <mergeCell ref="CZ52:CZ53"/>
    <mergeCell ref="DA52:DA53"/>
    <mergeCell ref="DB52:DB53"/>
    <mergeCell ref="DC52:DC53"/>
    <mergeCell ref="DD52:DD53"/>
    <mergeCell ref="DE52:DE53"/>
    <mergeCell ref="DF52:DF53"/>
    <mergeCell ref="DG52:DG53"/>
    <mergeCell ref="DH52:DH53"/>
    <mergeCell ref="DI52:DI53"/>
    <mergeCell ref="DJ52:DJ53"/>
    <mergeCell ref="DK52:DK53"/>
    <mergeCell ref="DL52:DL53"/>
    <mergeCell ref="DM52:DM53"/>
    <mergeCell ref="DN52:DN53"/>
    <mergeCell ref="DO52:DO53"/>
    <mergeCell ref="DP52:DP53"/>
    <mergeCell ref="DQ52:DQ53"/>
    <mergeCell ref="DR52:DR53"/>
    <mergeCell ref="DS52:DS53"/>
    <mergeCell ref="DT52:DT53"/>
    <mergeCell ref="DU52:DU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U55"/>
    <mergeCell ref="V54:W55"/>
    <mergeCell ref="X54:Y55"/>
    <mergeCell ref="Z54:Z55"/>
    <mergeCell ref="AA54:AA55"/>
    <mergeCell ref="AB54:AD55"/>
    <mergeCell ref="AE54:AG55"/>
    <mergeCell ref="AI54:AI55"/>
    <mergeCell ref="AJ54:AJ55"/>
    <mergeCell ref="AK54:AK55"/>
    <mergeCell ref="AL54:AL55"/>
    <mergeCell ref="AM54:AM55"/>
    <mergeCell ref="AN54:AN55"/>
    <mergeCell ref="AO54:AO55"/>
    <mergeCell ref="AP54:AP55"/>
    <mergeCell ref="AQ54:AQ55"/>
    <mergeCell ref="AR54:AR55"/>
    <mergeCell ref="AS54:AS55"/>
    <mergeCell ref="AT54:AT55"/>
    <mergeCell ref="AU54:AU55"/>
    <mergeCell ref="AV54:AV55"/>
    <mergeCell ref="AW54:AW55"/>
    <mergeCell ref="AX54:AX55"/>
    <mergeCell ref="AY54:AY55"/>
    <mergeCell ref="AZ54:AZ55"/>
    <mergeCell ref="BA54:BA55"/>
    <mergeCell ref="BB54:BB55"/>
    <mergeCell ref="BC54:BC55"/>
    <mergeCell ref="BD54:BD55"/>
    <mergeCell ref="BE54:BE55"/>
    <mergeCell ref="BF54:BF55"/>
    <mergeCell ref="BG54:BG55"/>
    <mergeCell ref="BH54:BH55"/>
    <mergeCell ref="BI54:BI55"/>
    <mergeCell ref="BO54:BO55"/>
    <mergeCell ref="BP54:BP55"/>
    <mergeCell ref="BQ54:BQ55"/>
    <mergeCell ref="BR54:BR55"/>
    <mergeCell ref="BS54:BS55"/>
    <mergeCell ref="BT54:BT55"/>
    <mergeCell ref="BU54:BU55"/>
    <mergeCell ref="BV54:BV55"/>
    <mergeCell ref="BW54:BW55"/>
    <mergeCell ref="BX54:BX55"/>
    <mergeCell ref="BY54:BY55"/>
    <mergeCell ref="BZ54:BZ55"/>
    <mergeCell ref="CA54:CA55"/>
    <mergeCell ref="CB54:CB55"/>
    <mergeCell ref="CC54:CC55"/>
    <mergeCell ref="CD54:CD55"/>
    <mergeCell ref="CE54:CE55"/>
    <mergeCell ref="CF54:CF55"/>
    <mergeCell ref="CG54:CG55"/>
    <mergeCell ref="CH54:CH55"/>
    <mergeCell ref="CI54:CI55"/>
    <mergeCell ref="CJ54:CJ55"/>
    <mergeCell ref="CK54:CK55"/>
    <mergeCell ref="CL54:CL55"/>
    <mergeCell ref="CM54:CM55"/>
    <mergeCell ref="CN54:CN55"/>
    <mergeCell ref="CO54:CO55"/>
    <mergeCell ref="CP54:CP55"/>
    <mergeCell ref="CQ54:CQ55"/>
    <mergeCell ref="CR54:CR55"/>
    <mergeCell ref="CS54:CS55"/>
    <mergeCell ref="CT54:CT55"/>
    <mergeCell ref="CU54:CU55"/>
    <mergeCell ref="CV54:CV55"/>
    <mergeCell ref="CW54:CW55"/>
    <mergeCell ref="CX54:CX55"/>
    <mergeCell ref="CY54:CY55"/>
    <mergeCell ref="CZ54:CZ55"/>
    <mergeCell ref="DA54:DA55"/>
    <mergeCell ref="DB54:DB55"/>
    <mergeCell ref="DC54:DC55"/>
    <mergeCell ref="DD54:DD55"/>
    <mergeCell ref="DE54:DE55"/>
    <mergeCell ref="DF54:DF55"/>
    <mergeCell ref="DG54:DG55"/>
    <mergeCell ref="DH54:DH55"/>
    <mergeCell ref="DI54:DI55"/>
    <mergeCell ref="DJ54:DJ55"/>
    <mergeCell ref="DK54:DK55"/>
    <mergeCell ref="DL54:DL55"/>
    <mergeCell ref="DM54:DM55"/>
    <mergeCell ref="DN54:DN55"/>
    <mergeCell ref="DO54:DO55"/>
    <mergeCell ref="DP54:DP55"/>
    <mergeCell ref="DQ54:DQ55"/>
    <mergeCell ref="DR54:DR55"/>
    <mergeCell ref="DS54:DS55"/>
    <mergeCell ref="DT54:DT55"/>
    <mergeCell ref="DU54:DU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U57"/>
    <mergeCell ref="V56:W57"/>
    <mergeCell ref="X56:Y57"/>
    <mergeCell ref="Z56:Z57"/>
    <mergeCell ref="AA56:AA57"/>
    <mergeCell ref="AB56:AD57"/>
    <mergeCell ref="AE56:AG57"/>
    <mergeCell ref="AI56:AI57"/>
    <mergeCell ref="AJ56:AJ57"/>
    <mergeCell ref="AK56:AK57"/>
    <mergeCell ref="AL56:AL57"/>
    <mergeCell ref="AM56:AM57"/>
    <mergeCell ref="AN56:AN57"/>
    <mergeCell ref="AO56:AO57"/>
    <mergeCell ref="AP56:AP57"/>
    <mergeCell ref="AQ56:AQ57"/>
    <mergeCell ref="AR56:AR57"/>
    <mergeCell ref="AS56:AS57"/>
    <mergeCell ref="AT56:AT57"/>
    <mergeCell ref="AU56:AU57"/>
    <mergeCell ref="AV56:AV57"/>
    <mergeCell ref="AW56:AW57"/>
    <mergeCell ref="AX56:AX57"/>
    <mergeCell ref="AY56:AY57"/>
    <mergeCell ref="AZ56:AZ57"/>
    <mergeCell ref="BA56:BA57"/>
    <mergeCell ref="BB56:BB57"/>
    <mergeCell ref="BC56:BC57"/>
    <mergeCell ref="BD56:BD57"/>
    <mergeCell ref="BE56:BE57"/>
    <mergeCell ref="BF56:BF57"/>
    <mergeCell ref="BG56:BG57"/>
    <mergeCell ref="BH56:BH57"/>
    <mergeCell ref="BI56:BI57"/>
    <mergeCell ref="BO56:BO57"/>
    <mergeCell ref="BP56:BP57"/>
    <mergeCell ref="BQ56:BQ57"/>
    <mergeCell ref="BR56:BR57"/>
    <mergeCell ref="BS56:BS57"/>
    <mergeCell ref="BT56:BT57"/>
    <mergeCell ref="BU56:BU57"/>
    <mergeCell ref="BV56:BV57"/>
    <mergeCell ref="BW56:BW57"/>
    <mergeCell ref="BX56:BX57"/>
    <mergeCell ref="BY56:BY57"/>
    <mergeCell ref="BZ56:BZ57"/>
    <mergeCell ref="CA56:CA57"/>
    <mergeCell ref="CB56:CB57"/>
    <mergeCell ref="CC56:CC57"/>
    <mergeCell ref="CD56:CD57"/>
    <mergeCell ref="CE56:CE57"/>
    <mergeCell ref="CF56:CF57"/>
    <mergeCell ref="CG56:CG57"/>
    <mergeCell ref="CH56:CH57"/>
    <mergeCell ref="CI56:CI57"/>
    <mergeCell ref="CJ56:CJ57"/>
    <mergeCell ref="CK56:CK57"/>
    <mergeCell ref="CL56:CL57"/>
    <mergeCell ref="CM56:CM57"/>
    <mergeCell ref="CN56:CN57"/>
    <mergeCell ref="CO56:CO57"/>
    <mergeCell ref="CP56:CP57"/>
    <mergeCell ref="CQ56:CQ57"/>
    <mergeCell ref="CR56:CR57"/>
    <mergeCell ref="CS56:CS57"/>
    <mergeCell ref="CT56:CT57"/>
    <mergeCell ref="CU56:CU57"/>
    <mergeCell ref="CV56:CV57"/>
    <mergeCell ref="CW56:CW57"/>
    <mergeCell ref="CX56:CX57"/>
    <mergeCell ref="CY56:CY57"/>
    <mergeCell ref="CZ56:CZ57"/>
    <mergeCell ref="DA56:DA57"/>
    <mergeCell ref="DB56:DB57"/>
    <mergeCell ref="DC56:DC57"/>
    <mergeCell ref="DD56:DD57"/>
    <mergeCell ref="DE56:DE57"/>
    <mergeCell ref="DF56:DF57"/>
    <mergeCell ref="DG56:DG57"/>
    <mergeCell ref="DH56:DH57"/>
    <mergeCell ref="DI56:DI57"/>
    <mergeCell ref="DJ56:DJ57"/>
    <mergeCell ref="DK56:DK57"/>
    <mergeCell ref="DL56:DL57"/>
    <mergeCell ref="DM56:DM57"/>
    <mergeCell ref="DN56:DN57"/>
    <mergeCell ref="DO56:DO57"/>
    <mergeCell ref="DP56:DP57"/>
    <mergeCell ref="DQ56:DQ57"/>
    <mergeCell ref="DR56:DR57"/>
    <mergeCell ref="DS56:DS57"/>
    <mergeCell ref="DT56:DT57"/>
    <mergeCell ref="DU56:DU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U59"/>
    <mergeCell ref="V58:W59"/>
    <mergeCell ref="X58:Y59"/>
    <mergeCell ref="Z58:Z59"/>
    <mergeCell ref="AA58:AA59"/>
    <mergeCell ref="AB58:AD59"/>
    <mergeCell ref="AE58:AG59"/>
    <mergeCell ref="AI58:AI59"/>
    <mergeCell ref="AJ58:AJ59"/>
    <mergeCell ref="AK58:AK59"/>
    <mergeCell ref="AL58:AL59"/>
    <mergeCell ref="AM58:AM59"/>
    <mergeCell ref="AN58:AN59"/>
    <mergeCell ref="AO58:AO59"/>
    <mergeCell ref="AP58:AP59"/>
    <mergeCell ref="AQ58:AQ59"/>
    <mergeCell ref="AR58:AR59"/>
    <mergeCell ref="AS58:AS59"/>
    <mergeCell ref="AT58:AT59"/>
    <mergeCell ref="AU58:AU59"/>
    <mergeCell ref="AV58:AV59"/>
    <mergeCell ref="AW58:AW59"/>
    <mergeCell ref="AX58:AX59"/>
    <mergeCell ref="AY58:AY59"/>
    <mergeCell ref="AZ58:AZ59"/>
    <mergeCell ref="BA58:BA59"/>
    <mergeCell ref="BB58:BB59"/>
    <mergeCell ref="BC58:BC59"/>
    <mergeCell ref="BD58:BD59"/>
    <mergeCell ref="BE58:BE59"/>
    <mergeCell ref="BF58:BF59"/>
    <mergeCell ref="BG58:BG59"/>
    <mergeCell ref="BH58:BH59"/>
    <mergeCell ref="BI58:BI59"/>
    <mergeCell ref="BO58:BO59"/>
    <mergeCell ref="BP58:BP59"/>
    <mergeCell ref="BQ58:BQ59"/>
    <mergeCell ref="BR58:BR59"/>
    <mergeCell ref="BS58:BS59"/>
    <mergeCell ref="BT58:BT59"/>
    <mergeCell ref="BU58:BU59"/>
    <mergeCell ref="BV58:BV59"/>
    <mergeCell ref="BW58:BW59"/>
    <mergeCell ref="BX58:BX59"/>
    <mergeCell ref="BY58:BY59"/>
    <mergeCell ref="BZ58:BZ59"/>
    <mergeCell ref="CA58:CA59"/>
    <mergeCell ref="CB58:CB59"/>
    <mergeCell ref="CC58:CC59"/>
    <mergeCell ref="CD58:CD59"/>
    <mergeCell ref="CE58:CE59"/>
    <mergeCell ref="CF58:CF59"/>
    <mergeCell ref="CG58:CG59"/>
    <mergeCell ref="CH58:CH59"/>
    <mergeCell ref="CI58:CI59"/>
    <mergeCell ref="CJ58:CJ59"/>
    <mergeCell ref="CK58:CK59"/>
    <mergeCell ref="CL58:CL59"/>
    <mergeCell ref="CM58:CM59"/>
    <mergeCell ref="CN58:CN59"/>
    <mergeCell ref="CO58:CO59"/>
    <mergeCell ref="CP58:CP59"/>
    <mergeCell ref="CQ58:CQ59"/>
    <mergeCell ref="CR58:CR59"/>
    <mergeCell ref="CS58:CS59"/>
    <mergeCell ref="CT58:CT59"/>
    <mergeCell ref="CU58:CU59"/>
    <mergeCell ref="CV58:CV59"/>
    <mergeCell ref="CW58:CW59"/>
    <mergeCell ref="CX58:CX59"/>
    <mergeCell ref="CY58:CY59"/>
    <mergeCell ref="CZ58:CZ59"/>
    <mergeCell ref="DA58:DA59"/>
    <mergeCell ref="DB58:DB59"/>
    <mergeCell ref="DC58:DC59"/>
    <mergeCell ref="DD58:DD59"/>
    <mergeCell ref="DE58:DE59"/>
    <mergeCell ref="DF58:DF59"/>
    <mergeCell ref="DG58:DG59"/>
    <mergeCell ref="DH58:DH59"/>
    <mergeCell ref="DI58:DI59"/>
    <mergeCell ref="DJ58:DJ59"/>
    <mergeCell ref="DK58:DK59"/>
    <mergeCell ref="DL58:DL59"/>
    <mergeCell ref="DM58:DM59"/>
    <mergeCell ref="DN58:DN59"/>
    <mergeCell ref="DO58:DO59"/>
    <mergeCell ref="DP58:DP59"/>
    <mergeCell ref="DQ58:DQ59"/>
    <mergeCell ref="DR58:DR59"/>
    <mergeCell ref="DS58:DS59"/>
    <mergeCell ref="DT58:DT59"/>
    <mergeCell ref="DU58:DU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U61"/>
    <mergeCell ref="V60:W61"/>
    <mergeCell ref="X60:Y61"/>
    <mergeCell ref="Z60:Z61"/>
    <mergeCell ref="AA60:AA61"/>
    <mergeCell ref="AB60:AD61"/>
    <mergeCell ref="AE60:AG61"/>
    <mergeCell ref="AI60:AI61"/>
    <mergeCell ref="AJ60:AJ61"/>
    <mergeCell ref="AK60:AK61"/>
    <mergeCell ref="AL60:AL61"/>
    <mergeCell ref="AM60:AM61"/>
    <mergeCell ref="AN60:AN61"/>
    <mergeCell ref="AO60:AO61"/>
    <mergeCell ref="AP60:AP61"/>
    <mergeCell ref="AQ60:AQ61"/>
    <mergeCell ref="AR60:AR61"/>
    <mergeCell ref="AS60:AS61"/>
    <mergeCell ref="AT60:AT61"/>
    <mergeCell ref="AU60:AU61"/>
    <mergeCell ref="AV60:AV61"/>
    <mergeCell ref="AW60:AW61"/>
    <mergeCell ref="AX60:AX61"/>
    <mergeCell ref="AY60:AY61"/>
    <mergeCell ref="AZ60:AZ61"/>
    <mergeCell ref="BA60:BA61"/>
    <mergeCell ref="BB60:BB61"/>
    <mergeCell ref="BC60:BC61"/>
    <mergeCell ref="BD60:BD61"/>
    <mergeCell ref="BE60:BE61"/>
    <mergeCell ref="BF60:BF61"/>
    <mergeCell ref="BG60:BG61"/>
    <mergeCell ref="BH60:BH61"/>
    <mergeCell ref="BI60:BI61"/>
    <mergeCell ref="BO60:BO61"/>
    <mergeCell ref="BP60:BP61"/>
    <mergeCell ref="BQ60:BQ61"/>
    <mergeCell ref="BR60:BR61"/>
    <mergeCell ref="BS60:BS61"/>
    <mergeCell ref="BT60:BT61"/>
    <mergeCell ref="BU60:BU61"/>
    <mergeCell ref="BV60:BV61"/>
    <mergeCell ref="BW60:BW61"/>
    <mergeCell ref="BX60:BX61"/>
    <mergeCell ref="BY60:BY61"/>
    <mergeCell ref="BZ60:BZ61"/>
    <mergeCell ref="CA60:CA61"/>
    <mergeCell ref="CB60:CB61"/>
    <mergeCell ref="CC60:CC61"/>
    <mergeCell ref="CD60:CD61"/>
    <mergeCell ref="CE60:CE61"/>
    <mergeCell ref="CF60:CF61"/>
    <mergeCell ref="CG60:CG61"/>
    <mergeCell ref="CH60:CH61"/>
    <mergeCell ref="CI60:CI61"/>
    <mergeCell ref="CJ60:CJ61"/>
    <mergeCell ref="CK60:CK61"/>
    <mergeCell ref="CL60:CL61"/>
    <mergeCell ref="CM60:CM61"/>
    <mergeCell ref="CN60:CN61"/>
    <mergeCell ref="CO60:CO61"/>
    <mergeCell ref="CP60:CP61"/>
    <mergeCell ref="CQ60:CQ61"/>
    <mergeCell ref="CR60:CR61"/>
    <mergeCell ref="CS60:CS61"/>
    <mergeCell ref="CT60:CT61"/>
    <mergeCell ref="CU60:CU61"/>
    <mergeCell ref="CV60:CV61"/>
    <mergeCell ref="CW60:CW61"/>
    <mergeCell ref="CX60:CX61"/>
    <mergeCell ref="CY60:CY61"/>
    <mergeCell ref="CZ60:CZ61"/>
    <mergeCell ref="DA60:DA61"/>
    <mergeCell ref="DB60:DB61"/>
    <mergeCell ref="DC60:DC61"/>
    <mergeCell ref="DD60:DD61"/>
    <mergeCell ref="DE60:DE61"/>
    <mergeCell ref="DF60:DF61"/>
    <mergeCell ref="DG60:DG61"/>
    <mergeCell ref="DH60:DH61"/>
    <mergeCell ref="DI60:DI61"/>
    <mergeCell ref="DJ60:DJ61"/>
    <mergeCell ref="DK60:DK61"/>
    <mergeCell ref="DL60:DL61"/>
    <mergeCell ref="DM60:DM61"/>
    <mergeCell ref="DN60:DN61"/>
    <mergeCell ref="DO60:DO61"/>
    <mergeCell ref="DP60:DP61"/>
    <mergeCell ref="DQ60:DQ61"/>
    <mergeCell ref="DR60:DR61"/>
    <mergeCell ref="DS60:DS61"/>
    <mergeCell ref="DT60:DT61"/>
    <mergeCell ref="DU60:DU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U63"/>
    <mergeCell ref="V62:W63"/>
    <mergeCell ref="X62:Y63"/>
    <mergeCell ref="Z62:Z63"/>
    <mergeCell ref="AA62:AA63"/>
    <mergeCell ref="AB62:AD63"/>
    <mergeCell ref="AE62:AG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AX62:AX63"/>
    <mergeCell ref="AY62:AY63"/>
    <mergeCell ref="AZ62:AZ63"/>
    <mergeCell ref="BA62:BA63"/>
    <mergeCell ref="BB62:BB63"/>
    <mergeCell ref="BC62:BC63"/>
    <mergeCell ref="BD62:BD63"/>
    <mergeCell ref="BE62:BE63"/>
    <mergeCell ref="BF62:BF63"/>
    <mergeCell ref="BG62:BG63"/>
    <mergeCell ref="BH62:BH63"/>
    <mergeCell ref="BI62:BI63"/>
    <mergeCell ref="BO62:BO63"/>
    <mergeCell ref="BP62:BP63"/>
    <mergeCell ref="BQ62:BQ63"/>
    <mergeCell ref="BR62:BR63"/>
    <mergeCell ref="BS62:BS63"/>
    <mergeCell ref="BT62:BT63"/>
    <mergeCell ref="BU62:BU63"/>
    <mergeCell ref="BV62:BV63"/>
    <mergeCell ref="BW62:BW63"/>
    <mergeCell ref="BX62:BX63"/>
    <mergeCell ref="BY62:BY63"/>
    <mergeCell ref="BZ62:BZ63"/>
    <mergeCell ref="CA62:CA63"/>
    <mergeCell ref="CB62:CB63"/>
    <mergeCell ref="CC62:CC63"/>
    <mergeCell ref="CD62:CD63"/>
    <mergeCell ref="CE62:CE63"/>
    <mergeCell ref="CF62:CF63"/>
    <mergeCell ref="CG62:CG63"/>
    <mergeCell ref="CH62:CH63"/>
    <mergeCell ref="CI62:CI63"/>
    <mergeCell ref="CJ62:CJ63"/>
    <mergeCell ref="CK62:CK63"/>
    <mergeCell ref="CL62:CL63"/>
    <mergeCell ref="CM62:CM63"/>
    <mergeCell ref="CN62:CN63"/>
    <mergeCell ref="CO62:CO63"/>
    <mergeCell ref="CP62:CP63"/>
    <mergeCell ref="CQ62:CQ63"/>
    <mergeCell ref="CR62:CR63"/>
    <mergeCell ref="CS62:CS63"/>
    <mergeCell ref="CT62:CT63"/>
    <mergeCell ref="CU62:CU63"/>
    <mergeCell ref="CV62:CV63"/>
    <mergeCell ref="CW62:CW63"/>
    <mergeCell ref="CX62:CX63"/>
    <mergeCell ref="CY62:CY63"/>
    <mergeCell ref="CZ62:CZ63"/>
    <mergeCell ref="DA62:DA63"/>
    <mergeCell ref="DB62:DB63"/>
    <mergeCell ref="DC62:DC63"/>
    <mergeCell ref="DD62:DD63"/>
    <mergeCell ref="DE62:DE63"/>
    <mergeCell ref="DF62:DF63"/>
    <mergeCell ref="DG62:DG63"/>
    <mergeCell ref="DH62:DH63"/>
    <mergeCell ref="DI62:DI63"/>
    <mergeCell ref="DJ62:DJ63"/>
    <mergeCell ref="DK62:DK63"/>
    <mergeCell ref="DL62:DL63"/>
    <mergeCell ref="DM62:DM63"/>
    <mergeCell ref="DN62:DN63"/>
    <mergeCell ref="DO62:DO63"/>
    <mergeCell ref="DP62:DP63"/>
    <mergeCell ref="DQ62:DQ63"/>
    <mergeCell ref="DR62:DR63"/>
    <mergeCell ref="DS62:DS63"/>
    <mergeCell ref="DT62:DT63"/>
    <mergeCell ref="DU62:DU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U65"/>
    <mergeCell ref="V64:W65"/>
    <mergeCell ref="X64:Y65"/>
    <mergeCell ref="Z64:Z65"/>
    <mergeCell ref="AA64:AA65"/>
    <mergeCell ref="AB64:AD65"/>
    <mergeCell ref="AE64:AG65"/>
    <mergeCell ref="AI64:AI65"/>
    <mergeCell ref="AJ64:AJ65"/>
    <mergeCell ref="AK64:AK65"/>
    <mergeCell ref="AL64:AL65"/>
    <mergeCell ref="AM64:AM65"/>
    <mergeCell ref="AN64:AN65"/>
    <mergeCell ref="AO64:AO65"/>
    <mergeCell ref="AP64:AP65"/>
    <mergeCell ref="AQ64:AQ65"/>
    <mergeCell ref="AR64:AR65"/>
    <mergeCell ref="AS64:AS65"/>
    <mergeCell ref="AT64:AT65"/>
    <mergeCell ref="AU64:AU65"/>
    <mergeCell ref="AV64:AV65"/>
    <mergeCell ref="AW64:AW65"/>
    <mergeCell ref="AX64:AX65"/>
    <mergeCell ref="AY64:AY65"/>
    <mergeCell ref="AZ64:AZ65"/>
    <mergeCell ref="BA64:BA65"/>
    <mergeCell ref="BB64:BB65"/>
    <mergeCell ref="BC64:BC65"/>
    <mergeCell ref="BD64:BD65"/>
    <mergeCell ref="BE64:BE65"/>
    <mergeCell ref="BF64:BF65"/>
    <mergeCell ref="BG64:BG65"/>
    <mergeCell ref="BH64:BH65"/>
    <mergeCell ref="BI64:BI65"/>
    <mergeCell ref="BO64:BO65"/>
    <mergeCell ref="BP64:BP65"/>
    <mergeCell ref="BQ64:BQ65"/>
    <mergeCell ref="BR64:BR65"/>
    <mergeCell ref="BS64:BS65"/>
    <mergeCell ref="BT64:BT65"/>
    <mergeCell ref="BU64:BU65"/>
    <mergeCell ref="BV64:BV65"/>
    <mergeCell ref="BW64:BW65"/>
    <mergeCell ref="BX64:BX65"/>
    <mergeCell ref="BY64:BY65"/>
    <mergeCell ref="BZ64:BZ65"/>
    <mergeCell ref="CA64:CA65"/>
    <mergeCell ref="CB64:CB65"/>
    <mergeCell ref="CC64:CC65"/>
    <mergeCell ref="CD64:CD65"/>
    <mergeCell ref="CE64:CE65"/>
    <mergeCell ref="CF64:CF65"/>
    <mergeCell ref="CG64:CG65"/>
    <mergeCell ref="CH64:CH65"/>
    <mergeCell ref="CI64:CI65"/>
    <mergeCell ref="CJ64:CJ65"/>
    <mergeCell ref="CK64:CK65"/>
    <mergeCell ref="CL64:CL65"/>
    <mergeCell ref="CM64:CM65"/>
    <mergeCell ref="CN64:CN65"/>
    <mergeCell ref="CO64:CO65"/>
    <mergeCell ref="CP64:CP65"/>
    <mergeCell ref="CQ64:CQ65"/>
    <mergeCell ref="CR64:CR65"/>
    <mergeCell ref="CS64:CS65"/>
    <mergeCell ref="CT64:CT65"/>
    <mergeCell ref="CU64:CU65"/>
    <mergeCell ref="CV64:CV65"/>
    <mergeCell ref="CW64:CW65"/>
    <mergeCell ref="CX64:CX65"/>
    <mergeCell ref="CY64:CY65"/>
    <mergeCell ref="CZ64:CZ65"/>
    <mergeCell ref="DA64:DA65"/>
    <mergeCell ref="DB64:DB65"/>
    <mergeCell ref="DC64:DC65"/>
    <mergeCell ref="DD64:DD65"/>
    <mergeCell ref="DE64:DE65"/>
    <mergeCell ref="DF64:DF65"/>
    <mergeCell ref="DG64:DG65"/>
    <mergeCell ref="DH64:DH65"/>
    <mergeCell ref="DI64:DI65"/>
    <mergeCell ref="DJ64:DJ65"/>
    <mergeCell ref="DK64:DK65"/>
    <mergeCell ref="DL64:DL65"/>
    <mergeCell ref="DM64:DM65"/>
    <mergeCell ref="DN64:DN65"/>
    <mergeCell ref="DO64:DO65"/>
    <mergeCell ref="DP64:DP65"/>
    <mergeCell ref="DQ64:DQ65"/>
    <mergeCell ref="DR64:DR65"/>
    <mergeCell ref="DS64:DS65"/>
    <mergeCell ref="DT64:DT65"/>
    <mergeCell ref="DU64:DU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U67"/>
    <mergeCell ref="V66:W67"/>
    <mergeCell ref="X66:Y67"/>
    <mergeCell ref="Z66:Z67"/>
    <mergeCell ref="AA66:AA67"/>
    <mergeCell ref="AB66:AD67"/>
    <mergeCell ref="AE66:AG67"/>
    <mergeCell ref="AI66:AI67"/>
    <mergeCell ref="AJ66:AJ67"/>
    <mergeCell ref="AK66:AK67"/>
    <mergeCell ref="AL66:AL67"/>
    <mergeCell ref="AM66:AM67"/>
    <mergeCell ref="AN66:AN67"/>
    <mergeCell ref="AO66:AO67"/>
    <mergeCell ref="AP66:AP67"/>
    <mergeCell ref="AQ66:AQ67"/>
    <mergeCell ref="AR66:AR67"/>
    <mergeCell ref="AS66:AS67"/>
    <mergeCell ref="AT66:AT67"/>
    <mergeCell ref="AU66:AU67"/>
    <mergeCell ref="AV66:AV67"/>
    <mergeCell ref="AW66:AW67"/>
    <mergeCell ref="AX66:AX67"/>
    <mergeCell ref="AY66:AY67"/>
    <mergeCell ref="AZ66:AZ67"/>
    <mergeCell ref="BA66:BA67"/>
    <mergeCell ref="BB66:BB67"/>
    <mergeCell ref="BC66:BC67"/>
    <mergeCell ref="BD66:BD67"/>
    <mergeCell ref="BE66:BE67"/>
    <mergeCell ref="BF66:BF67"/>
    <mergeCell ref="BG66:BG67"/>
    <mergeCell ref="BH66:BH67"/>
    <mergeCell ref="BI66:BI67"/>
    <mergeCell ref="BO66:BO67"/>
    <mergeCell ref="BP66:BP67"/>
    <mergeCell ref="BQ66:BQ67"/>
    <mergeCell ref="BR66:BR67"/>
    <mergeCell ref="BS66:BS67"/>
    <mergeCell ref="BT66:BT67"/>
    <mergeCell ref="BU66:BU67"/>
    <mergeCell ref="BV66:BV67"/>
    <mergeCell ref="BW66:BW67"/>
    <mergeCell ref="BX66:BX67"/>
    <mergeCell ref="BY66:BY67"/>
    <mergeCell ref="BZ66:BZ67"/>
    <mergeCell ref="CA66:CA67"/>
    <mergeCell ref="CB66:CB67"/>
    <mergeCell ref="CC66:CC67"/>
    <mergeCell ref="CD66:CD67"/>
    <mergeCell ref="CE66:CE67"/>
    <mergeCell ref="CF66:CF67"/>
    <mergeCell ref="CG66:CG67"/>
    <mergeCell ref="CH66:CH67"/>
    <mergeCell ref="CI66:CI67"/>
    <mergeCell ref="CJ66:CJ67"/>
    <mergeCell ref="CK66:CK67"/>
    <mergeCell ref="CL66:CL67"/>
    <mergeCell ref="CM66:CM67"/>
    <mergeCell ref="CN66:CN67"/>
    <mergeCell ref="CO66:CO67"/>
    <mergeCell ref="CP66:CP67"/>
    <mergeCell ref="CQ66:CQ67"/>
    <mergeCell ref="CR66:CR67"/>
    <mergeCell ref="CS66:CS67"/>
    <mergeCell ref="CT66:CT67"/>
    <mergeCell ref="CU66:CU67"/>
    <mergeCell ref="CV66:CV67"/>
    <mergeCell ref="CW66:CW67"/>
    <mergeCell ref="CX66:CX67"/>
    <mergeCell ref="CY66:CY67"/>
    <mergeCell ref="CZ66:CZ67"/>
    <mergeCell ref="DA66:DA67"/>
    <mergeCell ref="DB66:DB67"/>
    <mergeCell ref="DC66:DC67"/>
    <mergeCell ref="DD66:DD67"/>
    <mergeCell ref="DE66:DE67"/>
    <mergeCell ref="DF66:DF67"/>
    <mergeCell ref="DG66:DG67"/>
    <mergeCell ref="DH66:DH67"/>
    <mergeCell ref="DI66:DI67"/>
    <mergeCell ref="DJ66:DJ67"/>
    <mergeCell ref="DK66:DK67"/>
    <mergeCell ref="DL66:DL67"/>
    <mergeCell ref="DM66:DM67"/>
    <mergeCell ref="DN66:DN67"/>
    <mergeCell ref="DO66:DO67"/>
    <mergeCell ref="DP66:DP67"/>
    <mergeCell ref="DQ66:DQ67"/>
    <mergeCell ref="DR66:DR67"/>
    <mergeCell ref="DS66:DS67"/>
    <mergeCell ref="DT66:DT67"/>
    <mergeCell ref="DU66:DU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U69"/>
    <mergeCell ref="V68:W69"/>
    <mergeCell ref="X68:Y69"/>
    <mergeCell ref="Z68:Z69"/>
    <mergeCell ref="AA68:AA69"/>
    <mergeCell ref="AB68:AD69"/>
    <mergeCell ref="AE68:AG69"/>
    <mergeCell ref="AI68:AI69"/>
    <mergeCell ref="AJ68:AJ69"/>
    <mergeCell ref="AK68:AK69"/>
    <mergeCell ref="AL68:AL69"/>
    <mergeCell ref="AM68:AM69"/>
    <mergeCell ref="AN68:AN69"/>
    <mergeCell ref="AO68:AO69"/>
    <mergeCell ref="AP68:AP69"/>
    <mergeCell ref="AQ68:AQ69"/>
    <mergeCell ref="AR68:AR69"/>
    <mergeCell ref="AS68:AS69"/>
    <mergeCell ref="AT68:AT69"/>
    <mergeCell ref="AU68:AU69"/>
    <mergeCell ref="AV68:AV69"/>
    <mergeCell ref="AW68:AW69"/>
    <mergeCell ref="AX68:AX69"/>
    <mergeCell ref="AY68:AY69"/>
    <mergeCell ref="AZ68:AZ69"/>
    <mergeCell ref="BA68:BA69"/>
    <mergeCell ref="BB68:BB69"/>
    <mergeCell ref="BC68:BC69"/>
    <mergeCell ref="BD68:BD69"/>
    <mergeCell ref="BE68:BE69"/>
    <mergeCell ref="BF68:BF69"/>
    <mergeCell ref="BG68:BG69"/>
    <mergeCell ref="BH68:BH69"/>
    <mergeCell ref="BI68:BI69"/>
    <mergeCell ref="BO68:BO69"/>
    <mergeCell ref="BP68:BP69"/>
    <mergeCell ref="BQ68:BQ69"/>
    <mergeCell ref="BR68:BR69"/>
    <mergeCell ref="BS68:BS69"/>
    <mergeCell ref="BT68:BT69"/>
    <mergeCell ref="BU68:BU69"/>
    <mergeCell ref="BV68:BV69"/>
    <mergeCell ref="BW68:BW69"/>
    <mergeCell ref="BX68:BX69"/>
    <mergeCell ref="BY68:BY69"/>
    <mergeCell ref="BZ68:BZ69"/>
    <mergeCell ref="CA68:CA69"/>
    <mergeCell ref="CB68:CB69"/>
    <mergeCell ref="CC68:CC69"/>
    <mergeCell ref="CD68:CD69"/>
    <mergeCell ref="CE68:CE69"/>
    <mergeCell ref="CF68:CF69"/>
    <mergeCell ref="CG68:CG69"/>
    <mergeCell ref="CH68:CH69"/>
    <mergeCell ref="CI68:CI69"/>
    <mergeCell ref="CJ68:CJ69"/>
    <mergeCell ref="CK68:CK69"/>
    <mergeCell ref="CL68:CL69"/>
    <mergeCell ref="CM68:CM69"/>
    <mergeCell ref="CN68:CN69"/>
    <mergeCell ref="CO68:CO69"/>
    <mergeCell ref="CP68:CP69"/>
    <mergeCell ref="CQ68:CQ69"/>
    <mergeCell ref="CR68:CR69"/>
    <mergeCell ref="CS68:CS69"/>
    <mergeCell ref="CT68:CT69"/>
    <mergeCell ref="CU68:CU69"/>
    <mergeCell ref="CV68:CV69"/>
    <mergeCell ref="CW68:CW69"/>
    <mergeCell ref="CX68:CX69"/>
    <mergeCell ref="CY68:CY69"/>
    <mergeCell ref="CZ68:CZ69"/>
    <mergeCell ref="DA68:DA69"/>
    <mergeCell ref="DB68:DB69"/>
    <mergeCell ref="DC68:DC69"/>
    <mergeCell ref="DD68:DD69"/>
    <mergeCell ref="DE68:DE69"/>
    <mergeCell ref="DF68:DF69"/>
    <mergeCell ref="DG68:DG69"/>
    <mergeCell ref="DH68:DH69"/>
    <mergeCell ref="DI68:DI69"/>
    <mergeCell ref="DJ68:DJ69"/>
    <mergeCell ref="DK68:DK69"/>
    <mergeCell ref="DL68:DL69"/>
    <mergeCell ref="DM68:DM69"/>
    <mergeCell ref="DN68:DN69"/>
    <mergeCell ref="DO68:DO69"/>
    <mergeCell ref="DP68:DP69"/>
    <mergeCell ref="DQ68:DQ69"/>
    <mergeCell ref="DR68:DR69"/>
    <mergeCell ref="DS68:DS69"/>
    <mergeCell ref="DT68:DT69"/>
    <mergeCell ref="DU68:DU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U71"/>
    <mergeCell ref="V70:W71"/>
    <mergeCell ref="X70:Y71"/>
    <mergeCell ref="Z70:Z71"/>
    <mergeCell ref="AA70:AA71"/>
    <mergeCell ref="AB70:AD71"/>
    <mergeCell ref="AE70:AG71"/>
    <mergeCell ref="AI70:AI71"/>
    <mergeCell ref="AJ70:AJ71"/>
    <mergeCell ref="AK70:AK71"/>
    <mergeCell ref="AL70:AL71"/>
    <mergeCell ref="AM70:AM71"/>
    <mergeCell ref="AN70:AN71"/>
    <mergeCell ref="AO70:AO71"/>
    <mergeCell ref="AP70:AP71"/>
    <mergeCell ref="AQ70:AQ71"/>
    <mergeCell ref="AR70:AR71"/>
    <mergeCell ref="AS70:AS71"/>
    <mergeCell ref="AT70:AT71"/>
    <mergeCell ref="AU70:AU71"/>
    <mergeCell ref="AV70:AV71"/>
    <mergeCell ref="AW70:AW71"/>
    <mergeCell ref="AX70:AX71"/>
    <mergeCell ref="AY70:AY71"/>
    <mergeCell ref="AZ70:AZ71"/>
    <mergeCell ref="BA70:BA71"/>
    <mergeCell ref="BB70:BB71"/>
    <mergeCell ref="BC70:BC71"/>
    <mergeCell ref="BD70:BD71"/>
    <mergeCell ref="BE70:BE71"/>
    <mergeCell ref="BF70:BF71"/>
    <mergeCell ref="BG70:BG71"/>
    <mergeCell ref="BH70:BH71"/>
    <mergeCell ref="BI70:BI71"/>
    <mergeCell ref="BO70:BO71"/>
    <mergeCell ref="BP70:BP71"/>
    <mergeCell ref="BQ70:BQ71"/>
    <mergeCell ref="BR70:BR71"/>
    <mergeCell ref="BS70:BS71"/>
    <mergeCell ref="BT70:BT71"/>
    <mergeCell ref="BU70:BU71"/>
    <mergeCell ref="BV70:BV71"/>
    <mergeCell ref="BW70:BW71"/>
    <mergeCell ref="BX70:BX71"/>
    <mergeCell ref="BY70:BY71"/>
    <mergeCell ref="BZ70:BZ71"/>
    <mergeCell ref="CA70:CA71"/>
    <mergeCell ref="CB70:CB71"/>
    <mergeCell ref="CC70:CC71"/>
    <mergeCell ref="CD70:CD71"/>
    <mergeCell ref="CE70:CE71"/>
    <mergeCell ref="CF70:CF71"/>
    <mergeCell ref="CG70:CG71"/>
    <mergeCell ref="CH70:CH71"/>
    <mergeCell ref="CI70:CI71"/>
    <mergeCell ref="CJ70:CJ71"/>
    <mergeCell ref="CK70:CK71"/>
    <mergeCell ref="CL70:CL71"/>
    <mergeCell ref="CM70:CM71"/>
    <mergeCell ref="CN70:CN71"/>
    <mergeCell ref="CO70:CO71"/>
    <mergeCell ref="CP70:CP71"/>
    <mergeCell ref="CQ70:CQ71"/>
    <mergeCell ref="CR70:CR71"/>
    <mergeCell ref="CS70:CS71"/>
    <mergeCell ref="CT70:CT71"/>
    <mergeCell ref="CU70:CU71"/>
    <mergeCell ref="CV70:CV71"/>
    <mergeCell ref="CW70:CW71"/>
    <mergeCell ref="CX70:CX71"/>
    <mergeCell ref="CY70:CY71"/>
    <mergeCell ref="CZ70:CZ71"/>
    <mergeCell ref="DA70:DA71"/>
    <mergeCell ref="DB70:DB71"/>
    <mergeCell ref="DC70:DC71"/>
    <mergeCell ref="DD70:DD71"/>
    <mergeCell ref="DE70:DE71"/>
    <mergeCell ref="DF70:DF71"/>
    <mergeCell ref="DG70:DG71"/>
    <mergeCell ref="DH70:DH71"/>
    <mergeCell ref="DI70:DI71"/>
    <mergeCell ref="DJ70:DJ71"/>
    <mergeCell ref="DK70:DK71"/>
    <mergeCell ref="DL70:DL71"/>
    <mergeCell ref="DM70:DM71"/>
    <mergeCell ref="DN70:DN71"/>
    <mergeCell ref="DO70:DO71"/>
    <mergeCell ref="DP70:DP71"/>
    <mergeCell ref="DQ70:DQ71"/>
    <mergeCell ref="DR70:DR71"/>
    <mergeCell ref="DS70:DS71"/>
    <mergeCell ref="DT70:DT71"/>
    <mergeCell ref="DU70:DU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U73"/>
    <mergeCell ref="V72:W73"/>
    <mergeCell ref="X72:Y73"/>
    <mergeCell ref="Z72:Z73"/>
    <mergeCell ref="AA72:AA73"/>
    <mergeCell ref="AB72:AD73"/>
    <mergeCell ref="AE72:AG73"/>
    <mergeCell ref="AI72:AI73"/>
    <mergeCell ref="AJ72:AJ73"/>
    <mergeCell ref="AK72:AK73"/>
    <mergeCell ref="AL72:AL73"/>
    <mergeCell ref="AM72:AM73"/>
    <mergeCell ref="AN72:AN73"/>
    <mergeCell ref="AO72:AO73"/>
    <mergeCell ref="AP72:AP73"/>
    <mergeCell ref="AQ72:AQ73"/>
    <mergeCell ref="AR72:AR73"/>
    <mergeCell ref="AS72:AS73"/>
    <mergeCell ref="AT72:AT73"/>
    <mergeCell ref="AU72:AU73"/>
    <mergeCell ref="AV72:AV73"/>
    <mergeCell ref="AW72:AW73"/>
    <mergeCell ref="AX72:AX73"/>
    <mergeCell ref="AY72:AY73"/>
    <mergeCell ref="AZ72:AZ73"/>
    <mergeCell ref="BA72:BA73"/>
    <mergeCell ref="BB72:BB73"/>
    <mergeCell ref="BC72:BC73"/>
    <mergeCell ref="BD72:BD73"/>
    <mergeCell ref="BE72:BE73"/>
    <mergeCell ref="BF72:BF73"/>
    <mergeCell ref="BG72:BG73"/>
    <mergeCell ref="BH72:BH73"/>
    <mergeCell ref="BI72:BI73"/>
    <mergeCell ref="BO72:BO73"/>
    <mergeCell ref="BP72:BP73"/>
    <mergeCell ref="BQ72:BQ73"/>
    <mergeCell ref="BR72:BR73"/>
    <mergeCell ref="BS72:BS73"/>
    <mergeCell ref="BT72:BT73"/>
    <mergeCell ref="BU72:BU73"/>
    <mergeCell ref="BV72:BV73"/>
    <mergeCell ref="BW72:BW73"/>
    <mergeCell ref="BX72:BX73"/>
    <mergeCell ref="BY72:BY73"/>
    <mergeCell ref="BZ72:BZ73"/>
    <mergeCell ref="CA72:CA73"/>
    <mergeCell ref="CB72:CB73"/>
    <mergeCell ref="CC72:CC73"/>
    <mergeCell ref="CD72:CD73"/>
    <mergeCell ref="CE72:CE73"/>
    <mergeCell ref="CF72:CF73"/>
    <mergeCell ref="CG72:CG73"/>
    <mergeCell ref="CH72:CH73"/>
    <mergeCell ref="CI72:CI73"/>
    <mergeCell ref="CJ72:CJ73"/>
    <mergeCell ref="CK72:CK73"/>
    <mergeCell ref="CL72:CL73"/>
    <mergeCell ref="CM72:CM73"/>
    <mergeCell ref="CN72:CN73"/>
    <mergeCell ref="CO72:CO73"/>
    <mergeCell ref="CP72:CP73"/>
    <mergeCell ref="CQ72:CQ73"/>
    <mergeCell ref="CR72:CR73"/>
    <mergeCell ref="CS72:CS73"/>
    <mergeCell ref="CT72:CT73"/>
    <mergeCell ref="CU72:CU73"/>
    <mergeCell ref="CV72:CV73"/>
    <mergeCell ref="CW72:CW73"/>
    <mergeCell ref="CX72:CX73"/>
    <mergeCell ref="CY72:CY73"/>
    <mergeCell ref="CZ72:CZ73"/>
    <mergeCell ref="DA72:DA73"/>
    <mergeCell ref="DB72:DB73"/>
    <mergeCell ref="DC72:DC73"/>
    <mergeCell ref="DD72:DD73"/>
    <mergeCell ref="DE72:DE73"/>
    <mergeCell ref="DF72:DF73"/>
    <mergeCell ref="DG72:DG73"/>
    <mergeCell ref="DH72:DH73"/>
    <mergeCell ref="DI72:DI73"/>
    <mergeCell ref="DJ72:DJ73"/>
    <mergeCell ref="DK72:DK73"/>
    <mergeCell ref="DL72:DL73"/>
    <mergeCell ref="DM72:DM73"/>
    <mergeCell ref="DN72:DN73"/>
    <mergeCell ref="DO72:DO73"/>
    <mergeCell ref="DP72:DP73"/>
    <mergeCell ref="DQ72:DQ73"/>
    <mergeCell ref="DR72:DR73"/>
    <mergeCell ref="DS72:DS73"/>
    <mergeCell ref="DT72:DT73"/>
    <mergeCell ref="DU72:DU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U75"/>
    <mergeCell ref="V74:W75"/>
    <mergeCell ref="X74:Y75"/>
    <mergeCell ref="Z74:Z75"/>
    <mergeCell ref="AA74:AA75"/>
    <mergeCell ref="AB74:AD75"/>
    <mergeCell ref="AE74:AG75"/>
    <mergeCell ref="AI74:AI75"/>
    <mergeCell ref="AJ74:AJ75"/>
    <mergeCell ref="AK74:AK75"/>
    <mergeCell ref="AL74:AL75"/>
    <mergeCell ref="AM74:AM75"/>
    <mergeCell ref="AN74:AN75"/>
    <mergeCell ref="AO74:AO75"/>
    <mergeCell ref="AP74:AP75"/>
    <mergeCell ref="AQ74:AQ75"/>
    <mergeCell ref="AR74:AR75"/>
    <mergeCell ref="AS74:AS75"/>
    <mergeCell ref="AT74:AT75"/>
    <mergeCell ref="AU74:AU75"/>
    <mergeCell ref="AV74:AV75"/>
    <mergeCell ref="AW74:AW75"/>
    <mergeCell ref="AX74:AX75"/>
    <mergeCell ref="AY74:AY75"/>
    <mergeCell ref="AZ74:AZ75"/>
    <mergeCell ref="BA74:BA75"/>
    <mergeCell ref="BB74:BB75"/>
    <mergeCell ref="BC74:BC75"/>
    <mergeCell ref="BD74:BD75"/>
    <mergeCell ref="BE74:BE75"/>
    <mergeCell ref="BF74:BF75"/>
    <mergeCell ref="BG74:BG75"/>
    <mergeCell ref="BH74:BH75"/>
    <mergeCell ref="BI74:BI75"/>
    <mergeCell ref="BO74:BO75"/>
    <mergeCell ref="BP74:BP75"/>
    <mergeCell ref="BQ74:BQ75"/>
    <mergeCell ref="BR74:BR75"/>
    <mergeCell ref="BS74:BS75"/>
    <mergeCell ref="BT74:BT75"/>
    <mergeCell ref="BU74:BU75"/>
    <mergeCell ref="BV74:BV75"/>
    <mergeCell ref="BW74:BW75"/>
    <mergeCell ref="BX74:BX75"/>
    <mergeCell ref="BY74:BY75"/>
    <mergeCell ref="BZ74:BZ75"/>
    <mergeCell ref="CA74:CA75"/>
    <mergeCell ref="CB74:CB75"/>
    <mergeCell ref="CC74:CC75"/>
    <mergeCell ref="CD74:CD75"/>
    <mergeCell ref="CE74:CE75"/>
    <mergeCell ref="CF74:CF75"/>
    <mergeCell ref="CG74:CG75"/>
    <mergeCell ref="CH74:CH75"/>
    <mergeCell ref="CI74:CI75"/>
    <mergeCell ref="CJ74:CJ75"/>
    <mergeCell ref="CK74:CK75"/>
    <mergeCell ref="CL74:CL75"/>
    <mergeCell ref="CM74:CM75"/>
    <mergeCell ref="CN74:CN75"/>
    <mergeCell ref="CO74:CO75"/>
    <mergeCell ref="CP74:CP75"/>
    <mergeCell ref="CQ74:CQ75"/>
    <mergeCell ref="CR74:CR75"/>
    <mergeCell ref="CS74:CS75"/>
    <mergeCell ref="CT74:CT75"/>
    <mergeCell ref="CU74:CU75"/>
    <mergeCell ref="CV74:CV75"/>
    <mergeCell ref="CW74:CW75"/>
    <mergeCell ref="CX74:CX75"/>
    <mergeCell ref="CY74:CY75"/>
    <mergeCell ref="CZ74:CZ75"/>
    <mergeCell ref="DA74:DA75"/>
    <mergeCell ref="DB74:DB75"/>
    <mergeCell ref="DC74:DC75"/>
    <mergeCell ref="DD74:DD75"/>
    <mergeCell ref="DE74:DE75"/>
    <mergeCell ref="DF74:DF75"/>
    <mergeCell ref="DG74:DG75"/>
    <mergeCell ref="DH74:DH75"/>
    <mergeCell ref="DI74:DI75"/>
    <mergeCell ref="DJ74:DJ75"/>
    <mergeCell ref="DK74:DK75"/>
    <mergeCell ref="DL74:DL75"/>
    <mergeCell ref="DM74:DM75"/>
    <mergeCell ref="DN74:DN75"/>
    <mergeCell ref="DO74:DO75"/>
    <mergeCell ref="DP74:DP75"/>
    <mergeCell ref="DQ74:DQ75"/>
    <mergeCell ref="DR74:DR75"/>
    <mergeCell ref="DS74:DS75"/>
    <mergeCell ref="DT74:DT75"/>
    <mergeCell ref="DU74:DU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U77"/>
    <mergeCell ref="V76:W77"/>
    <mergeCell ref="X76:Y77"/>
    <mergeCell ref="Z76:Z77"/>
    <mergeCell ref="AA76:AA77"/>
    <mergeCell ref="AB76:AD77"/>
    <mergeCell ref="AE76:AG77"/>
    <mergeCell ref="AI76:AI77"/>
    <mergeCell ref="AJ76:AJ77"/>
    <mergeCell ref="AK76:AK77"/>
    <mergeCell ref="AL76:AL77"/>
    <mergeCell ref="AM76:AM77"/>
    <mergeCell ref="AN76:AN77"/>
    <mergeCell ref="AO76:AO77"/>
    <mergeCell ref="AP76:AP77"/>
    <mergeCell ref="AQ76:AQ77"/>
    <mergeCell ref="AR76:AR77"/>
    <mergeCell ref="AS76:AS77"/>
    <mergeCell ref="AT76:AT77"/>
    <mergeCell ref="AU76:AU77"/>
    <mergeCell ref="AV76:AV77"/>
    <mergeCell ref="AW76:AW77"/>
    <mergeCell ref="AX76:AX77"/>
    <mergeCell ref="AY76:AY77"/>
    <mergeCell ref="AZ76:AZ77"/>
    <mergeCell ref="BA76:BA77"/>
    <mergeCell ref="BB76:BB77"/>
    <mergeCell ref="BC76:BC77"/>
    <mergeCell ref="BD76:BD77"/>
    <mergeCell ref="BE76:BE77"/>
    <mergeCell ref="BF76:BF77"/>
    <mergeCell ref="BG76:BG77"/>
    <mergeCell ref="BH76:BH77"/>
    <mergeCell ref="BI76:BI77"/>
    <mergeCell ref="BO76:BO77"/>
    <mergeCell ref="BP76:BP77"/>
    <mergeCell ref="BQ76:BQ77"/>
    <mergeCell ref="BR76:BR77"/>
    <mergeCell ref="BS76:BS77"/>
    <mergeCell ref="BT76:BT77"/>
    <mergeCell ref="BU76:BU77"/>
    <mergeCell ref="BV76:BV77"/>
    <mergeCell ref="BW76:BW77"/>
    <mergeCell ref="BX76:BX77"/>
    <mergeCell ref="BY76:BY77"/>
    <mergeCell ref="BZ76:BZ77"/>
    <mergeCell ref="CA76:CA77"/>
    <mergeCell ref="CB76:CB77"/>
    <mergeCell ref="CC76:CC77"/>
    <mergeCell ref="CD76:CD77"/>
    <mergeCell ref="CE76:CE77"/>
    <mergeCell ref="CF76:CF77"/>
    <mergeCell ref="CG76:CG77"/>
    <mergeCell ref="CH76:CH77"/>
    <mergeCell ref="CI76:CI77"/>
    <mergeCell ref="CJ76:CJ77"/>
    <mergeCell ref="CK76:CK77"/>
    <mergeCell ref="CL76:CL77"/>
    <mergeCell ref="CM76:CM77"/>
    <mergeCell ref="CN76:CN77"/>
    <mergeCell ref="CO76:CO77"/>
    <mergeCell ref="CP76:CP77"/>
    <mergeCell ref="CQ76:CQ77"/>
    <mergeCell ref="CR76:CR77"/>
    <mergeCell ref="CS76:CS77"/>
    <mergeCell ref="CT76:CT77"/>
    <mergeCell ref="CU76:CU77"/>
    <mergeCell ref="CV76:CV77"/>
    <mergeCell ref="CW76:CW77"/>
    <mergeCell ref="CX76:CX77"/>
    <mergeCell ref="CY76:CY77"/>
    <mergeCell ref="CZ76:CZ77"/>
    <mergeCell ref="DA76:DA77"/>
    <mergeCell ref="DB76:DB77"/>
    <mergeCell ref="DC76:DC77"/>
    <mergeCell ref="DD76:DD77"/>
    <mergeCell ref="DE76:DE77"/>
    <mergeCell ref="DF76:DF77"/>
    <mergeCell ref="DG76:DG77"/>
    <mergeCell ref="DH76:DH77"/>
    <mergeCell ref="DI76:DI77"/>
    <mergeCell ref="DJ76:DJ77"/>
    <mergeCell ref="DK76:DK77"/>
    <mergeCell ref="DL76:DL77"/>
    <mergeCell ref="DM76:DM77"/>
    <mergeCell ref="DN76:DN77"/>
    <mergeCell ref="DO76:DO77"/>
    <mergeCell ref="DP76:DP77"/>
    <mergeCell ref="DQ76:DQ77"/>
    <mergeCell ref="DR76:DR77"/>
    <mergeCell ref="DS76:DS77"/>
    <mergeCell ref="DT76:DT77"/>
    <mergeCell ref="DU76:DU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U79"/>
    <mergeCell ref="V78:W79"/>
    <mergeCell ref="X78:Y79"/>
    <mergeCell ref="Z78:Z79"/>
    <mergeCell ref="AA78:AA79"/>
    <mergeCell ref="AB78:AD79"/>
    <mergeCell ref="AE78:AG79"/>
    <mergeCell ref="AI78:AI79"/>
    <mergeCell ref="AJ78:AJ79"/>
    <mergeCell ref="AK78:AK79"/>
    <mergeCell ref="AL78:AL79"/>
    <mergeCell ref="AM78:AM79"/>
    <mergeCell ref="AN78:AN79"/>
    <mergeCell ref="AO78:AO79"/>
    <mergeCell ref="AP78:AP79"/>
    <mergeCell ref="AQ78:AQ79"/>
    <mergeCell ref="AR78:AR79"/>
    <mergeCell ref="AS78:AS79"/>
    <mergeCell ref="AT78:AT79"/>
    <mergeCell ref="AU78:AU79"/>
    <mergeCell ref="AV78:AV79"/>
    <mergeCell ref="AW78:AW79"/>
    <mergeCell ref="AX78:AX79"/>
    <mergeCell ref="AY78:AY79"/>
    <mergeCell ref="AZ78:AZ79"/>
    <mergeCell ref="BA78:BA79"/>
    <mergeCell ref="BB78:BB79"/>
    <mergeCell ref="BC78:BC79"/>
    <mergeCell ref="BD78:BD79"/>
    <mergeCell ref="BE78:BE79"/>
    <mergeCell ref="BF78:BF79"/>
    <mergeCell ref="BG78:BG79"/>
    <mergeCell ref="BH78:BH79"/>
    <mergeCell ref="BI78:BI79"/>
    <mergeCell ref="BO78:BO79"/>
    <mergeCell ref="BP78:BP79"/>
    <mergeCell ref="BQ78:BQ79"/>
    <mergeCell ref="BR78:BR79"/>
    <mergeCell ref="BS78:BS79"/>
    <mergeCell ref="BT78:BT79"/>
    <mergeCell ref="BU78:BU79"/>
    <mergeCell ref="BV78:BV79"/>
    <mergeCell ref="BW78:BW79"/>
    <mergeCell ref="BX78:BX79"/>
    <mergeCell ref="BY78:BY79"/>
    <mergeCell ref="BZ78:BZ79"/>
    <mergeCell ref="CA78:CA79"/>
    <mergeCell ref="CB78:CB79"/>
    <mergeCell ref="CC78:CC79"/>
    <mergeCell ref="CD78:CD79"/>
    <mergeCell ref="CE78:CE79"/>
    <mergeCell ref="CF78:CF79"/>
    <mergeCell ref="CG78:CG79"/>
    <mergeCell ref="CH78:CH79"/>
    <mergeCell ref="CI78:CI79"/>
    <mergeCell ref="CJ78:CJ79"/>
    <mergeCell ref="CK78:CK79"/>
    <mergeCell ref="CL78:CL79"/>
    <mergeCell ref="CM78:CM79"/>
    <mergeCell ref="CN78:CN79"/>
    <mergeCell ref="CO78:CO79"/>
    <mergeCell ref="CP78:CP79"/>
    <mergeCell ref="CQ78:CQ79"/>
    <mergeCell ref="CR78:CR79"/>
    <mergeCell ref="CS78:CS79"/>
    <mergeCell ref="CT78:CT79"/>
    <mergeCell ref="CU78:CU79"/>
    <mergeCell ref="CV78:CV79"/>
    <mergeCell ref="CW78:CW79"/>
    <mergeCell ref="CX78:CX79"/>
    <mergeCell ref="CY78:CY79"/>
    <mergeCell ref="CZ78:CZ79"/>
    <mergeCell ref="DA78:DA79"/>
    <mergeCell ref="DB78:DB79"/>
    <mergeCell ref="DC78:DC79"/>
    <mergeCell ref="DD78:DD79"/>
    <mergeCell ref="DE78:DE79"/>
    <mergeCell ref="DF78:DF79"/>
    <mergeCell ref="DG78:DG79"/>
    <mergeCell ref="DH78:DH79"/>
    <mergeCell ref="DI78:DI79"/>
    <mergeCell ref="DJ78:DJ79"/>
    <mergeCell ref="DK78:DK79"/>
    <mergeCell ref="DL78:DL79"/>
    <mergeCell ref="DM78:DM79"/>
    <mergeCell ref="DN78:DN79"/>
    <mergeCell ref="DO78:DO79"/>
    <mergeCell ref="DP78:DP79"/>
    <mergeCell ref="DQ78:DQ79"/>
    <mergeCell ref="DR78:DR79"/>
    <mergeCell ref="DS78:DS79"/>
    <mergeCell ref="DT78:DT79"/>
    <mergeCell ref="DU78:DU79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Q81"/>
    <mergeCell ref="R80:R81"/>
    <mergeCell ref="S80:S81"/>
    <mergeCell ref="T80:U81"/>
    <mergeCell ref="V80:W81"/>
    <mergeCell ref="X80:Y81"/>
    <mergeCell ref="Z80:Z81"/>
    <mergeCell ref="AA80:AA81"/>
    <mergeCell ref="AB80:AD81"/>
    <mergeCell ref="AE80:AG81"/>
    <mergeCell ref="AI80:AI81"/>
    <mergeCell ref="AJ80:AJ81"/>
    <mergeCell ref="AK80:AK81"/>
    <mergeCell ref="AL80:AL81"/>
    <mergeCell ref="AM80:AM81"/>
    <mergeCell ref="AN80:AN81"/>
    <mergeCell ref="AO80:AO81"/>
    <mergeCell ref="AP80:AP81"/>
    <mergeCell ref="AQ80:AQ81"/>
    <mergeCell ref="AR80:AR81"/>
    <mergeCell ref="AS80:AS81"/>
    <mergeCell ref="AT80:AT81"/>
    <mergeCell ref="AU80:AU81"/>
    <mergeCell ref="AV80:AV81"/>
    <mergeCell ref="AW80:AW81"/>
    <mergeCell ref="AX80:AX81"/>
    <mergeCell ref="AY80:AY81"/>
    <mergeCell ref="AZ80:AZ81"/>
    <mergeCell ref="BA80:BA81"/>
    <mergeCell ref="BB80:BB81"/>
    <mergeCell ref="BC80:BC81"/>
    <mergeCell ref="BD80:BD81"/>
    <mergeCell ref="BE80:BE81"/>
    <mergeCell ref="BF80:BF81"/>
    <mergeCell ref="BG80:BG81"/>
    <mergeCell ref="BH80:BH81"/>
    <mergeCell ref="BI80:BI81"/>
    <mergeCell ref="BO80:BO81"/>
    <mergeCell ref="BP80:BP81"/>
    <mergeCell ref="BQ80:BQ81"/>
    <mergeCell ref="BR80:BR81"/>
    <mergeCell ref="BS80:BS81"/>
    <mergeCell ref="BT80:BT81"/>
    <mergeCell ref="BU80:BU81"/>
    <mergeCell ref="BV80:BV81"/>
    <mergeCell ref="BW80:BW81"/>
    <mergeCell ref="BX80:BX81"/>
    <mergeCell ref="BY80:BY81"/>
    <mergeCell ref="BZ80:BZ81"/>
    <mergeCell ref="CA80:CA81"/>
    <mergeCell ref="CB80:CB81"/>
    <mergeCell ref="CC80:CC81"/>
    <mergeCell ref="CD80:CD81"/>
    <mergeCell ref="CE80:CE81"/>
    <mergeCell ref="CF80:CF81"/>
    <mergeCell ref="CG80:CG81"/>
    <mergeCell ref="CH80:CH81"/>
    <mergeCell ref="CI80:CI81"/>
    <mergeCell ref="CJ80:CJ81"/>
    <mergeCell ref="CK80:CK81"/>
    <mergeCell ref="CL80:CL81"/>
    <mergeCell ref="CM80:CM81"/>
    <mergeCell ref="CN80:CN81"/>
    <mergeCell ref="CO80:CO81"/>
    <mergeCell ref="CP80:CP81"/>
    <mergeCell ref="CQ80:CQ81"/>
    <mergeCell ref="CR80:CR81"/>
    <mergeCell ref="CS80:CS81"/>
    <mergeCell ref="CT80:CT81"/>
    <mergeCell ref="DE80:DE81"/>
    <mergeCell ref="DF80:DF81"/>
    <mergeCell ref="CU80:CU81"/>
    <mergeCell ref="CV80:CV81"/>
    <mergeCell ref="CW80:CW81"/>
    <mergeCell ref="CX80:CX81"/>
    <mergeCell ref="CY80:CY81"/>
    <mergeCell ref="CZ80:CZ81"/>
    <mergeCell ref="DR80:DR81"/>
    <mergeCell ref="DG80:DG81"/>
    <mergeCell ref="DH80:DH81"/>
    <mergeCell ref="DI80:DI81"/>
    <mergeCell ref="DJ80:DJ81"/>
    <mergeCell ref="DK80:DK81"/>
    <mergeCell ref="DL80:DL81"/>
    <mergeCell ref="AQ82:AQ83"/>
    <mergeCell ref="DM80:DM81"/>
    <mergeCell ref="DN80:DN81"/>
    <mergeCell ref="DO80:DO81"/>
    <mergeCell ref="DP80:DP81"/>
    <mergeCell ref="DQ80:DQ81"/>
    <mergeCell ref="DA80:DA81"/>
    <mergeCell ref="DB80:DB81"/>
    <mergeCell ref="DC80:DC81"/>
    <mergeCell ref="DD80:DD81"/>
    <mergeCell ref="AY82:AY83"/>
    <mergeCell ref="DS80:DS81"/>
    <mergeCell ref="DT80:DT81"/>
    <mergeCell ref="DU80:DU81"/>
    <mergeCell ref="AK82:AK83"/>
    <mergeCell ref="AL82:AL83"/>
    <mergeCell ref="AM82:AM83"/>
    <mergeCell ref="AN82:AN83"/>
    <mergeCell ref="AO82:AO83"/>
    <mergeCell ref="AP82:AP83"/>
    <mergeCell ref="BA82:BA83"/>
    <mergeCell ref="BB82:BB83"/>
    <mergeCell ref="BD82:BD83"/>
    <mergeCell ref="BE82:BE83"/>
    <mergeCell ref="BF82:BF83"/>
    <mergeCell ref="AR82:AR83"/>
    <mergeCell ref="AT82:AT83"/>
    <mergeCell ref="AU82:AU83"/>
    <mergeCell ref="AV82:AV83"/>
    <mergeCell ref="AW82:AW83"/>
    <mergeCell ref="BG82:BG83"/>
    <mergeCell ref="BI82:BI83"/>
    <mergeCell ref="C83:G83"/>
    <mergeCell ref="I83:K83"/>
    <mergeCell ref="M83:S83"/>
    <mergeCell ref="W83:X83"/>
    <mergeCell ref="Y83:Z83"/>
    <mergeCell ref="AA83:AB83"/>
    <mergeCell ref="AC83:AE83"/>
    <mergeCell ref="AZ82:AZ83"/>
    <mergeCell ref="C84:C85"/>
    <mergeCell ref="D84:D85"/>
    <mergeCell ref="E84:E85"/>
    <mergeCell ref="F84:F85"/>
    <mergeCell ref="G84:G85"/>
    <mergeCell ref="I84:K85"/>
    <mergeCell ref="M88:P88"/>
    <mergeCell ref="AC88:AD88"/>
    <mergeCell ref="AE88:AF88"/>
    <mergeCell ref="M84:P85"/>
    <mergeCell ref="Q84:R84"/>
    <mergeCell ref="W84:X85"/>
    <mergeCell ref="Y84:Z85"/>
    <mergeCell ref="AA84:AB85"/>
    <mergeCell ref="AC84:AE85"/>
    <mergeCell ref="S11:AG14"/>
    <mergeCell ref="M89:P89"/>
    <mergeCell ref="Q89:S89"/>
    <mergeCell ref="P90:S90"/>
    <mergeCell ref="T90:W90"/>
    <mergeCell ref="I86:K86"/>
    <mergeCell ref="M86:P86"/>
    <mergeCell ref="M87:P87"/>
    <mergeCell ref="AC87:AD87"/>
    <mergeCell ref="AE87:AF87"/>
  </mergeCells>
  <printOptions/>
  <pageMargins left="0.7" right="0.7" top="0.75" bottom="0.75" header="0.3" footer="0.3"/>
  <pageSetup horizontalDpi="600" verticalDpi="600" orientation="portrait" paperSize="9" scale="73" r:id="rId4"/>
  <drawing r:id="rId3"/>
  <legacyDrawing r:id="rId2"/>
  <oleObjects>
    <oleObject progId="MSPhotoEd.3" shapeId="16649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Uchiyama107</cp:lastModifiedBy>
  <cp:lastPrinted>2021-03-04T03:00:16Z</cp:lastPrinted>
  <dcterms:created xsi:type="dcterms:W3CDTF">1997-01-08T22:48:59Z</dcterms:created>
  <dcterms:modified xsi:type="dcterms:W3CDTF">2021-03-05T01:14:59Z</dcterms:modified>
  <cp:category/>
  <cp:version/>
  <cp:contentType/>
  <cp:contentStatus/>
</cp:coreProperties>
</file>